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5.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6.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7.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8.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9.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cacosta\Downloads\"/>
    </mc:Choice>
  </mc:AlternateContent>
  <bookViews>
    <workbookView xWindow="0" yWindow="0" windowWidth="24000" windowHeight="9345"/>
  </bookViews>
  <sheets>
    <sheet name="Monitoreo Enero-Marzo" sheetId="3" r:id="rId1"/>
    <sheet name="Hoja1" sheetId="4" r:id="rId2"/>
    <sheet name="Hoja2" sheetId="5" r:id="rId3"/>
  </sheets>
  <definedNames>
    <definedName name="_xlnm.Print_Area" localSheetId="0">'Monitoreo Enero-Marzo'!$A$1:$O$129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5" l="1"/>
  <c r="H11" i="5"/>
  <c r="H10" i="5"/>
  <c r="J69" i="3" l="1"/>
  <c r="K69" i="3" l="1"/>
  <c r="L69" i="3"/>
  <c r="L95" i="3"/>
  <c r="J78" i="3"/>
  <c r="L78" i="3" s="1"/>
  <c r="J19" i="3" l="1"/>
  <c r="L19" i="3" s="1"/>
  <c r="J64" i="3"/>
  <c r="K64" i="3" s="1"/>
  <c r="L64" i="3" l="1"/>
  <c r="M64" i="3" s="1"/>
  <c r="J115" i="3"/>
  <c r="L115" i="3" s="1"/>
  <c r="M115" i="3" s="1"/>
  <c r="K115" i="3" l="1"/>
  <c r="J97" i="3"/>
  <c r="K97" i="3" s="1"/>
  <c r="L99" i="3"/>
  <c r="K99" i="3"/>
  <c r="J109" i="3"/>
  <c r="L109" i="3" s="1"/>
  <c r="J108" i="3"/>
  <c r="L108" i="3" s="1"/>
  <c r="J107" i="3"/>
  <c r="L107" i="3" s="1"/>
  <c r="J88" i="3"/>
  <c r="L88" i="3" s="1"/>
  <c r="M88" i="3" s="1"/>
  <c r="L97" i="3" l="1"/>
  <c r="K109" i="3"/>
  <c r="K108" i="3"/>
  <c r="K107" i="3"/>
  <c r="K88" i="3"/>
  <c r="J63" i="3"/>
  <c r="K63" i="3" s="1"/>
  <c r="J93" i="3"/>
  <c r="L93" i="3" s="1"/>
  <c r="J77" i="3"/>
  <c r="J66" i="3"/>
  <c r="L66" i="3" s="1"/>
  <c r="J72" i="3"/>
  <c r="K72" i="3" s="1"/>
  <c r="K77" i="3" l="1"/>
  <c r="L77" i="3"/>
  <c r="M77" i="3" s="1"/>
  <c r="L63" i="3"/>
  <c r="K93" i="3"/>
  <c r="K66" i="3"/>
  <c r="L72" i="3"/>
  <c r="J96" i="3"/>
  <c r="K96" i="3" s="1"/>
  <c r="L96" i="3" l="1"/>
  <c r="J75" i="3"/>
  <c r="L75" i="3" s="1"/>
  <c r="J74" i="3"/>
  <c r="L74" i="3" s="1"/>
  <c r="J76" i="3"/>
  <c r="J73" i="3"/>
  <c r="L73" i="3" s="1"/>
  <c r="J71" i="3"/>
  <c r="L71" i="3" s="1"/>
  <c r="J68" i="3"/>
  <c r="J67" i="3"/>
  <c r="K67" i="3" s="1"/>
  <c r="K75" i="3" l="1"/>
  <c r="K74" i="3"/>
  <c r="M76" i="3"/>
  <c r="K71" i="3"/>
  <c r="K73" i="3"/>
  <c r="K68" i="3"/>
  <c r="L67" i="3"/>
  <c r="J65" i="3"/>
  <c r="L65" i="3" s="1"/>
  <c r="K65" i="3" l="1"/>
  <c r="M43" i="3"/>
  <c r="J20" i="3"/>
  <c r="K20" i="3" s="1"/>
  <c r="L20" i="3" l="1"/>
  <c r="J113" i="3"/>
  <c r="L113" i="3" s="1"/>
  <c r="M113" i="3" s="1"/>
  <c r="M108" i="3"/>
  <c r="M107" i="3"/>
  <c r="J104" i="3"/>
  <c r="L104" i="3" s="1"/>
  <c r="M104" i="3" s="1"/>
  <c r="L98" i="3"/>
  <c r="M98" i="3" s="1"/>
  <c r="K98" i="3"/>
  <c r="M97" i="3"/>
  <c r="J90" i="3"/>
  <c r="L90" i="3" s="1"/>
  <c r="M90" i="3" s="1"/>
  <c r="J89" i="3"/>
  <c r="L89" i="3" s="1"/>
  <c r="M89" i="3" s="1"/>
  <c r="J87" i="3"/>
  <c r="L87" i="3" s="1"/>
  <c r="M87" i="3" s="1"/>
  <c r="J86" i="3"/>
  <c r="L86" i="3" s="1"/>
  <c r="M86" i="3" s="1"/>
  <c r="J85" i="3"/>
  <c r="L85" i="3" s="1"/>
  <c r="M85" i="3" s="1"/>
  <c r="J84" i="3"/>
  <c r="L84" i="3" s="1"/>
  <c r="M84" i="3" s="1"/>
  <c r="J83" i="3"/>
  <c r="L83" i="3" s="1"/>
  <c r="M83" i="3" s="1"/>
  <c r="K113" i="3" l="1"/>
  <c r="K104" i="3"/>
  <c r="K90" i="3"/>
  <c r="K89" i="3"/>
  <c r="K87" i="3"/>
  <c r="K86" i="3"/>
  <c r="K85" i="3"/>
  <c r="K84" i="3"/>
  <c r="K83" i="3"/>
  <c r="J82" i="3"/>
  <c r="L82" i="3" s="1"/>
  <c r="M82" i="3" s="1"/>
  <c r="J81" i="3"/>
  <c r="L81" i="3" s="1"/>
  <c r="M81" i="3" s="1"/>
  <c r="J80" i="3"/>
  <c r="L80" i="3" s="1"/>
  <c r="M80" i="3" s="1"/>
  <c r="J91" i="3"/>
  <c r="L91" i="3" s="1"/>
  <c r="M91" i="3" s="1"/>
  <c r="M75" i="3"/>
  <c r="M74" i="3"/>
  <c r="M73" i="3"/>
  <c r="M72" i="3"/>
  <c r="K82" i="3" l="1"/>
  <c r="K91" i="3"/>
  <c r="K81" i="3"/>
  <c r="K80" i="3"/>
  <c r="M71" i="3"/>
  <c r="J70" i="3"/>
  <c r="M68" i="3"/>
  <c r="K70" i="3" l="1"/>
  <c r="L70" i="3"/>
  <c r="M70" i="3" s="1"/>
  <c r="M67" i="3"/>
  <c r="M65" i="3"/>
  <c r="J62" i="3"/>
  <c r="L62" i="3" s="1"/>
  <c r="M62" i="3" s="1"/>
  <c r="K62" i="3" l="1"/>
  <c r="J56" i="3" l="1"/>
  <c r="L56" i="3" l="1"/>
  <c r="K56" i="3"/>
  <c r="J43" i="3"/>
  <c r="J42" i="3"/>
  <c r="L30" i="3"/>
  <c r="K30" i="3"/>
  <c r="M20" i="3"/>
  <c r="L42" i="3" l="1"/>
  <c r="K42" i="3"/>
  <c r="K19" i="3"/>
  <c r="J100" i="3" l="1"/>
  <c r="J106" i="3" l="1"/>
  <c r="L106" i="3" s="1"/>
  <c r="M106" i="3" s="1"/>
  <c r="J114" i="3" l="1"/>
  <c r="J105" i="3"/>
  <c r="J103" i="3"/>
  <c r="J102" i="3"/>
  <c r="J101" i="3"/>
  <c r="J112" i="3" l="1"/>
  <c r="J111" i="3"/>
  <c r="J110" i="3"/>
  <c r="J79" i="3"/>
  <c r="L79" i="3" s="1"/>
  <c r="K78" i="3" l="1"/>
  <c r="M19" i="3" l="1"/>
  <c r="L110" i="3"/>
  <c r="K110" i="3"/>
  <c r="J92" i="3"/>
  <c r="L92" i="3" s="1"/>
  <c r="L103" i="3"/>
  <c r="K103" i="3"/>
  <c r="K92" i="3" l="1"/>
  <c r="K79" i="3" l="1"/>
  <c r="L105" i="3" l="1"/>
  <c r="K105" i="3"/>
  <c r="L102" i="3"/>
  <c r="K102" i="3"/>
  <c r="L101" i="3"/>
  <c r="K101" i="3"/>
  <c r="L100" i="3"/>
  <c r="K100" i="3"/>
  <c r="K114" i="3" l="1"/>
  <c r="L111" i="3"/>
  <c r="K111" i="3"/>
  <c r="L112" i="3" l="1"/>
  <c r="K112" i="3"/>
  <c r="M30" i="3" l="1"/>
  <c r="M110" i="3" l="1"/>
  <c r="M109" i="3"/>
  <c r="M79" i="3"/>
  <c r="M78" i="3"/>
  <c r="K95" i="3"/>
  <c r="J94" i="3"/>
  <c r="M92" i="3"/>
  <c r="L94" i="3" l="1"/>
  <c r="M94" i="3" s="1"/>
  <c r="M95" i="3"/>
  <c r="M99" i="3"/>
  <c r="M101" i="3"/>
  <c r="M103" i="3"/>
  <c r="M112" i="3"/>
  <c r="M93" i="3"/>
  <c r="M96" i="3"/>
  <c r="M100" i="3"/>
  <c r="M102" i="3"/>
  <c r="M105" i="3"/>
  <c r="M111" i="3"/>
  <c r="L114" i="3"/>
  <c r="M114" i="3" s="1"/>
  <c r="M42" i="3"/>
  <c r="M66" i="3"/>
  <c r="M56" i="3"/>
  <c r="M63" i="3" l="1"/>
  <c r="O126" i="3" l="1"/>
  <c r="O125" i="3" l="1"/>
  <c r="O124" i="3"/>
</calcChain>
</file>

<file path=xl/sharedStrings.xml><?xml version="1.0" encoding="utf-8"?>
<sst xmlns="http://schemas.openxmlformats.org/spreadsheetml/2006/main" count="562" uniqueCount="327">
  <si>
    <t>FOCO  ESTRATÉGICO 2: Mejora de los Procesos Técnicos Catastrales</t>
  </si>
  <si>
    <t xml:space="preserve">2. Estandarizar las políticas y procedimientos de internos de la gestión catastral. </t>
  </si>
  <si>
    <t>3. Implementar criterios internacionales para la asignación de valores catastrales.</t>
  </si>
  <si>
    <t xml:space="preserve">RESULTADO ESPERADO (2.3 ): Mejorado y estandarizado el proceso de valoración de los inmuebles, que sirva como referencia para las diferentes actuaciones públicas y privadas. </t>
  </si>
  <si>
    <t xml:space="preserve">Ejecutado </t>
  </si>
  <si>
    <t>Cumplimiento 
(Trimestre)</t>
  </si>
  <si>
    <t>Observaciones</t>
  </si>
  <si>
    <t>Actividades</t>
  </si>
  <si>
    <t>Indicador (es)</t>
  </si>
  <si>
    <t>Fórmula
 Indicador</t>
  </si>
  <si>
    <t>Unidad de 
Medida</t>
  </si>
  <si>
    <t>Medio de 
Verificación</t>
  </si>
  <si>
    <t>Diferencia</t>
  </si>
  <si>
    <t>%</t>
  </si>
  <si>
    <t xml:space="preserve">Alerta </t>
  </si>
  <si>
    <t>Cantidad de bienes inmuebles catastrados</t>
  </si>
  <si>
    <t>Sumatoria de Unidades Catastrales Levantada y actualizada.</t>
  </si>
  <si>
    <t>Núm.</t>
  </si>
  <si>
    <t>FOCO ESTRATÉGICO 1: Fortalecimiento Institucional</t>
  </si>
  <si>
    <t>OBJETIVO GENERAL (1.1): Establecimiento de una cultura institucional que facilite el logro de los objetivos estratégicos, con un sistema de compensación  que garantice equidad interna y competitividad externa, integrando las acciones individuales, desarrollando iniciativas que fomenten el trabajo en equipo, la capacitación continua, el acceso a las oportunidades, la normalización de las labores a través de procedimientos y políticas internas, la automatización de los procesos con la finalidad de mejorar los servicios ofrecidos al ciudadano.</t>
  </si>
  <si>
    <t xml:space="preserve">OBJETIVOS ESPECÍFICOS: </t>
  </si>
  <si>
    <t xml:space="preserve">1.  Alinear sistemas y procedimientos de gestión de los Recursos Humanos, que nos permita contar con un personal calificado, motivado y comprometido con el lineamiento estratégico institucional. </t>
  </si>
  <si>
    <t xml:space="preserve">2.  Estandarización de los procesos de Tecnologías de la Información. </t>
  </si>
  <si>
    <t>3.  Mejora de los procesos de Planificación interna para el logro de los objetivos estratégicos, enfocando las labores individuales a resultados colectivos.</t>
  </si>
  <si>
    <t xml:space="preserve">4. Adecuar la estructura y las labores de las áreas, facilitándolas y mejorándolas con condiciones y herramientas adecuadas. </t>
  </si>
  <si>
    <t>RESULTADO ESPERADO  (1.3): Eficientísimo el proceso de planificación institucional, automatizando el monitoreo y evidenciando los resultados de las labores de las áreas, información disponible y de fácil acceso.</t>
  </si>
  <si>
    <t>FOCO ESTRATÉGICO 3:  Posicionamiento y Fortalecimiento de la imagen Institucional de la DGCN</t>
  </si>
  <si>
    <t xml:space="preserve">OBJETIVO GENERAL (1.1): Desarrollar e implementar estrategias de comunicación interna y externa, que fortalezcan y posicionen la imagen de la Dirección General del Catastro Nacional. </t>
  </si>
  <si>
    <t>1. Dar a conocer a la población la trascendencia que tiene el Catastro Nacional en los proyectos que realiza el gobierno central en todo el territorio nacional.</t>
  </si>
  <si>
    <t>2. Implementar estrategias para fortalecer el conocimiento que tienen los colaboradores respecto de los procesos que se llevan a cabo en esta dirección general.</t>
  </si>
  <si>
    <t>3. Fortalecer el vínculo que tiene el Catastro, con otras instituciones afines, con el objetivo de convertirse en un soporte importante para el desarrollo social y económico del país.</t>
  </si>
  <si>
    <t xml:space="preserve">RESULTADO ESPERADO  (1.1.1):Posicionada la imagen institucional ante la ciudadanía que conoce el uso multipropósito de la información catastral y la trascendencia de esta, para el desarrollo social y económico del país. </t>
  </si>
  <si>
    <t>Actividades Rutinarias</t>
  </si>
  <si>
    <t>Porcentaje de solicitudes de certificaciones expedidas</t>
  </si>
  <si>
    <t>Porcentaje de inmuebles inspeccionados</t>
  </si>
  <si>
    <t>Porcentaje de avance de las actividades programadas</t>
  </si>
  <si>
    <t>Porcentaje de compras realizadas de acuerdo con el plan</t>
  </si>
  <si>
    <t>Porcentaje de materiales recibidos acorde a las de compras realizadas</t>
  </si>
  <si>
    <t>Porcentaje de necesidades cubiertas</t>
  </si>
  <si>
    <t>Número de boletines publicados</t>
  </si>
  <si>
    <t>Porcentaje de Cumplimiento de la distribución de los recursos adecuado de la institución</t>
  </si>
  <si>
    <t>Porcentaje de solicitudes   de servicios de transportación realizadas.</t>
  </si>
  <si>
    <t>Porcentaje de solicitudes recibidas.</t>
  </si>
  <si>
    <t xml:space="preserve"> Cantidad de Colaboradores reclutados a través de  Concursos</t>
  </si>
  <si>
    <t>Porcentaje de Nombramientos tramitados acorde a los movimientos ejecutados</t>
  </si>
  <si>
    <t xml:space="preserve">Porcentaje de avance de Gobierno Electrónico </t>
  </si>
  <si>
    <t>Porcentaje de solicitudes de mejora elaboradas</t>
  </si>
  <si>
    <t>Porcentaje de usuarios atendidos</t>
  </si>
  <si>
    <t>Porcentaje de usuarios con intranet implementado.</t>
  </si>
  <si>
    <t>Porcentaje de Mejoras y Revisiones realizadas según los requerimientos</t>
  </si>
  <si>
    <t>OBJETIVO GENERAL (2.1):  Modernizar el Catastro Nacional a través de tecnología innovadora en el proceso de gestión de la información que garantice la actualización oportuna de los datos físicos, jurídicos y económicos.</t>
  </si>
  <si>
    <t xml:space="preserve">4. Mejorar la cartografía catastral para cumplir con la demanda de información en el desarrollo de una infraestructura de Datos Espaciales a nivel nacional.                                                                                                                                                                                                                                                                                                                                                                                                                                                                                                                                                                                                      
</t>
  </si>
  <si>
    <t>FOCO  ESTRATÉGICO 4: Integración de la Actividad Catastral en la República Dominicana</t>
  </si>
  <si>
    <t xml:space="preserve">OBJETIVO GENERAL(4.1):  Articular iniciativas que faciliten el proceso de mantenimiento de la información catastral, vinculando las actividades catastrales con entidades que producen datos relevantes, a través de los sistemas de información, con la finalidad de homogeneizar el inventario, de automatizar el acceso oportuno para el desarrollo de las políticas públicas del Estado. </t>
  </si>
  <si>
    <t>Porcentaje del activo fijo adecuado</t>
  </si>
  <si>
    <t xml:space="preserve"> Porcentaje de aseveraciones por  controles internos, implementadas por Unidades Organizativas.</t>
  </si>
  <si>
    <t>Porcentaje del cumplimiento del SISMAP</t>
  </si>
  <si>
    <t>Sumatoria de acuerdos interinstitucionales de cooperación y colaboración al subsistema de Salud y Seguridad en el trabajo en la Administración Pública (SISMAP) establecidos</t>
  </si>
  <si>
    <t>Total de solicitudes atendidas / *100</t>
  </si>
  <si>
    <t>Total de usuarios con intranet implementado/ * 100</t>
  </si>
  <si>
    <t>(Total de nombramientos obtenidos acorde a los tramitados/ Total programados) *100</t>
  </si>
  <si>
    <t>Sumatoria de informes de monitoreo elaborados</t>
  </si>
  <si>
    <t>Sumatoria de Colaboradores de la DGCN  Reclutado y Seleccionado</t>
  </si>
  <si>
    <t>(Total de  avance de Gobierno Electrónico s / Total de requerimientos) *90</t>
  </si>
  <si>
    <t>(Total de solicitudes de mejora elaboradas / Total requeridas) *100</t>
  </si>
  <si>
    <t>Sumatoria de Boletines diseñado y Publicado.</t>
  </si>
  <si>
    <t>(Total de  solicitudes   de servicios de transportación realizadas. / Total de requerimientos ) *100</t>
  </si>
  <si>
    <t>Sumatoria de actividades realizadas</t>
  </si>
  <si>
    <t>(Total de activo fijo adecuados/ Total programados) *100</t>
  </si>
  <si>
    <t>(Total de materiales recibidos acorde a las de compras realizadas/ Total programados) *100</t>
  </si>
  <si>
    <t>(Total de compras realizadas / Total programadas) *100</t>
  </si>
  <si>
    <t>(Total de cumplimiento del indicador  Eficiencia  Presupuestaria / Total programados) *100</t>
  </si>
  <si>
    <t>(Total de Proyectos Institucionales/ Total programadas) *100</t>
  </si>
  <si>
    <t>A) Solicitudes, Reportes de casos y requerimientos solucionados.</t>
  </si>
  <si>
    <t>A) Informe de Avance                              B) Aplicación Diseñada                         C) Reporte del Sistema</t>
  </si>
  <si>
    <t>A) Formulario de levantamiento, Inspección a sitio web institucional                                          B) Formulario de levantamiento, Inspección a sitio web institucional</t>
  </si>
  <si>
    <t>A) Circulares de Convocatoria
B) Reportes de Asistencia a las Actividades
C) Instrumentos elaborados y aprobado (Formularios, Instructivos, Manuales, etc.)
D) Informes de las actividades realizadas
E) Acuerdos Firmados con Instituciones vinculadas al tema (COE, ARLSS, Defensa Civil, Bomberos, Cruz Roja)
F) Fotografías de los eventos</t>
  </si>
  <si>
    <t>A)Relación de empleados por tipo movimiento
B) Oficio de Remisión 
C) Nombramientos</t>
  </si>
  <si>
    <t>A) Informes de procesos realizados                                                    B)  Comunicación de solicitud de acompañamiento.                                         C) Publicaciones del Concurso en los medios.</t>
  </si>
  <si>
    <t>A) Plan de Mejora del CAF, Manual de Procedimientos                                                                       B) Diagnósticos de la función de RR.HH., Listado de participantes en las diferentes charlas</t>
  </si>
  <si>
    <t>A) Solicitud de transporte.                      B) Aprobación de la solicitud de transporte                                                       C) Ruta de destino</t>
  </si>
  <si>
    <t>A) Formulario de Verificación                 B) Libramiento, Disponibilidad Web.                                                       C) Reporte de los Ingresos</t>
  </si>
  <si>
    <t>A) Reportes e Informes</t>
  </si>
  <si>
    <t>A) Órdenes de Compra
B) Facturas  
C) Reporte de Inventario.</t>
  </si>
  <si>
    <t xml:space="preserve">A) Reporte de mantenimiento
B) Registros de activos fijos </t>
  </si>
  <si>
    <t xml:space="preserve">A) Plan de Compras Aprobado </t>
  </si>
  <si>
    <t>A) Reposte del Sistema del SIGEF, Puntuación  actualizada</t>
  </si>
  <si>
    <t xml:space="preserve">A) Porcentaje de avances de los TDR'S                                                   B) Porcentaje de avances de los TDR'S                                                    C) Matriz con el Cronograma de las actividades                                                                                                                                                                                                                                   </t>
  </si>
  <si>
    <t>A) Elaborar diseño.                                             B) Seleccionar información.                                C) Realizar la distribución.</t>
  </si>
  <si>
    <t>(Total de controles internos implementados por unidades Organizativas/  Total programados) *100</t>
  </si>
  <si>
    <t xml:space="preserve">A) Informes de Avance                                                                                                               B) Evidencias de acciones cumplidas                                                          C) Informes de Implantación y recomendaciones                                 D) Remisión de Informes al Órgano Rector       </t>
  </si>
  <si>
    <t>(Total de certificados de avalúos entregados) / Total programados) *100</t>
  </si>
  <si>
    <t>A) Oficio certificación expedida</t>
  </si>
  <si>
    <t>P</t>
  </si>
  <si>
    <t>R</t>
  </si>
  <si>
    <t>T</t>
  </si>
  <si>
    <t>Avanzado</t>
  </si>
  <si>
    <t>(Total de mejora y revisión realizadas según los requerimientos / total programadas )*100</t>
  </si>
  <si>
    <t>Revisado Por:</t>
  </si>
  <si>
    <t>Aprobado por:</t>
  </si>
  <si>
    <t>Anny Reyes Ramírez</t>
  </si>
  <si>
    <t>Héctor Pérez Mirambeaux</t>
  </si>
  <si>
    <t xml:space="preserve">         Encargada del  Planificación y Desarrollo</t>
  </si>
  <si>
    <t>Director General</t>
  </si>
  <si>
    <t>Meta lograda.</t>
  </si>
  <si>
    <t xml:space="preserve">A) Informes de seguimiento de la Iniciativa.                            B) Matriz de relación, Solicitudes formales de informaciones de interés para el Catastro Nacional   </t>
  </si>
  <si>
    <t>A) Índices de precios resultados</t>
  </si>
  <si>
    <t>(Total de datos solicitado generar reporte del SIC / Total programados) *100</t>
  </si>
  <si>
    <t>(Total de información levantadas y socialización del manual/ Total programados) *100</t>
  </si>
  <si>
    <t xml:space="preserve"> Resultado Esperado (4.3): Integrada la información catastral  existente para que sirva de línea base a la gestión de los planes y proyectos del Estado Dominicano.</t>
  </si>
  <si>
    <t>Logrado</t>
  </si>
  <si>
    <t>No logrado</t>
  </si>
  <si>
    <t>Cantidad</t>
  </si>
  <si>
    <t>Porcentaje</t>
  </si>
  <si>
    <t>Total</t>
  </si>
  <si>
    <t>1. Desarrollar la actividad catastral desde los Gobiernos Locales.</t>
  </si>
  <si>
    <t>2. Generar información oportuna para el aumento de las recaudaciones fiscales y proyectos sociales.</t>
  </si>
  <si>
    <t>3. Automatizar el proceso de mantenimiento de la información catastral.</t>
  </si>
  <si>
    <t>4. Facilitar el acceso a la información del Catastro Nacional.</t>
  </si>
  <si>
    <t>A) Confirmación de los datos.                              B) Formulario de Levantamiento              C) Reporte del Sistema                           D) Ficha técnica actualizada y Plano del Inmuebles                      E)  Reportes del SIC</t>
  </si>
  <si>
    <t>A) Procedimiento de comunicaciones interna.                    B)Procedimientos de las comunicación Externa.                          C) Comunicación de la Convocatoria,
Listado de asistencia.              D) Manual de Identidad Aprobado.</t>
  </si>
  <si>
    <t>Fueron atendidas todas las solicitudes recibidas.                                                                         Se encuentra en fase de prueba el sistema de gestión de soporte.</t>
  </si>
  <si>
    <t xml:space="preserve">No lograda </t>
  </si>
  <si>
    <t xml:space="preserve">    Les falta la publicación del boletín </t>
  </si>
  <si>
    <t>Porsentaje de Empleados dotados de Uniformes.</t>
  </si>
  <si>
    <t xml:space="preserve">Sumatoria de las actividades realizadas de los  Empleados dotados de Uniformes. </t>
  </si>
  <si>
    <t xml:space="preserve">Porcentaje  de avance de implementación. </t>
  </si>
  <si>
    <t>A) Circular de remisión.
Registro de participantes de la socialización.                B) Resolución interna, aprobada.                  C) Manual de Organización y funciones de la DGCN, publicado en la Intranet.                          D) Informe de avance de la adecuación de las áreas.</t>
  </si>
  <si>
    <t>Porcentaje de avance de la automatización e Implementación de la firma digital de los servicios catastrales.</t>
  </si>
  <si>
    <t>Sumatoria deavance de la automatización e Implementación de la firma digital de los servicios catastrales.</t>
  </si>
  <si>
    <t>A)  Diagnóstico de la necesidades realizado.                                         B)Contratos del proveedor firma seleccionada.
TDR'S aprobados.                    C) Correo y/o comunicación de la convocatoria.
Listado de participantes. D) Correos y Comunicación de solicitud, E) Pruebas de documentos con firma digital.                                  F) Relación de  participantes taller completado.</t>
  </si>
  <si>
    <t xml:space="preserve">Porcentaje de actividades realizadas ante la Ciudadanía. </t>
  </si>
  <si>
    <t xml:space="preserve">Sumatoria de las  actividades realizadas ante la Ciudadanía. </t>
  </si>
  <si>
    <t>A) Informe o matriz con la identificación y clasificación del público,                                        B) Plan de Relaciones Públicas elaborado,                             C) Stand, video y el media tours,
Plan de Relaciones Públicas,                                   D) Informe del impacto elaborado.                                 E) Solicitudes de compras de artículos promocionales,                      F) Correos, Comunicaciones.</t>
  </si>
  <si>
    <t>Cantidad de video realizados.</t>
  </si>
  <si>
    <t>(Total de de video realizados / Total programados) *100</t>
  </si>
  <si>
    <t>Enero</t>
  </si>
  <si>
    <t>Febrero</t>
  </si>
  <si>
    <t>Marzo</t>
  </si>
  <si>
    <t xml:space="preserve">Porcentaje de avance de  documentación. </t>
  </si>
  <si>
    <t xml:space="preserve">Sumatoria sobre el  avance de  documentación. </t>
  </si>
  <si>
    <t>Número de expedientes digitalizados.</t>
  </si>
  <si>
    <t>Sumatoria de Cantidades de expedientes digitalizados.</t>
  </si>
  <si>
    <t>Porcentaje de avance del Plan de Mejora de lo Productos Cartográficos.</t>
  </si>
  <si>
    <t>(Total de avance del Plan de Mejora de lo Productos Cartográficos. / Total programados) *100</t>
  </si>
  <si>
    <t>Plan de Mejora elaborado y aprobado</t>
  </si>
  <si>
    <t>A) Relación de expedientes depurados                                   B) Relación de expedientes organizados,                        C) Reportes de expedientes en el  SIC,                                                               D) Informe o ficha control de calidad elaborado.</t>
  </si>
  <si>
    <t>A)  Matriz de Planificación o Plan de trabajo elaborado.                                       B) Informe o Minuta de las reuniones.                                      C) Formularios de Levantamientos completados.</t>
  </si>
  <si>
    <t xml:space="preserve">Número de manzanas físicas  levantadas y enlazadas. </t>
  </si>
  <si>
    <t xml:space="preserve">Sumatoria de manzanas físicas  levantadas y enlazadas. </t>
  </si>
  <si>
    <t>A)Matriz con la programación de los Sectores elaborada. B) Reportes o informes de Avances del proceso.                     C) Cartografía actualizada.                        D) Ficha de Levantamiento.</t>
  </si>
  <si>
    <t>Porcentaje de solicitudes de avalúos de inmuebles ejecutadas.</t>
  </si>
  <si>
    <t>(Total de solicitudes de avalúos de inmuebles ejecutadas/ Total programados) *100</t>
  </si>
  <si>
    <t xml:space="preserve">A) Matriz de la entrada del expediente.                      B) Formulario de Levantamiento              C) Reporte del Sistema de la justificación del derecho de Propiedad.                         D) Ficha de levantamiento completada.        </t>
  </si>
  <si>
    <t>Porcentaje de interacciones en la redes sociales</t>
  </si>
  <si>
    <t>(Total de interacciones en la redes sociales / Total programados) *100</t>
  </si>
  <si>
    <t>A)  Programación de publicación en las diferentes redes sociales.                  B)Diseño del contenido  Aprobado                            C) Reporte de actividad de los medios digitales, colocar captura de tiempo de actividad.                                                        Publicaciones de contenido en las redes.</t>
  </si>
  <si>
    <t xml:space="preserve">Número de actividades realizadas </t>
  </si>
  <si>
    <t>1. Preparar logística para desarrollar actividades.              2. Preparar informe sobre el desarrollo de la actividad.</t>
  </si>
  <si>
    <t>Porcentaje  de diagramación de materiales.</t>
  </si>
  <si>
    <t>(Total de diagramación de materiales. / Total programados) *100</t>
  </si>
  <si>
    <t>A)   Informe diagnóstico.                    B) Listado del personal asignado.                            C) Esquema elaborado D)  Diseño elaborados E) Comunicación de solicitud.</t>
  </si>
  <si>
    <t xml:space="preserve">Porcentaje de ciudadanos que  realizan solicitud de Información. </t>
  </si>
  <si>
    <t>(Total de ciudadanos que  realizan solicitud de Información/ Total programados) *100</t>
  </si>
  <si>
    <t xml:space="preserve">A)   Listado de control de asistencia de los usuarios.                            B) Informe del sistema de visitas. </t>
  </si>
  <si>
    <t>Porcentaje de denuncias quejas y sugerencias realizadas.</t>
  </si>
  <si>
    <t>(Total de denuncias quejas y sugerencias realizadas / Total programados) *100</t>
  </si>
  <si>
    <t>A)   Informe de los resultados.</t>
  </si>
  <si>
    <t>Porcentaje del personal Evaluado</t>
  </si>
  <si>
    <t>(Total de personal Evaluado / Total de requerimientos) *100</t>
  </si>
  <si>
    <t>A) Acuerdos por Resultado       B) Reporte de los resultados del sistema de gestión.                                C) Reporte de los resultados del sistema de gestión.</t>
  </si>
  <si>
    <t xml:space="preserve"> Porcentaje  del Manual de Cargos actualizado.</t>
  </si>
  <si>
    <t>(Total Manual de Cargos actualizado / Total  programado) *100</t>
  </si>
  <si>
    <t>Porcentaje ejecución del  programa.</t>
  </si>
  <si>
    <t>(Total de la ejecución del  programa / Total  programado) *100</t>
  </si>
  <si>
    <t xml:space="preserve">A) Informe de Avance.       B)Manual de cargos, aprobado.                         C)Convocatorias, Lista de Participantes, talleres de socialización.   </t>
  </si>
  <si>
    <t>A) Informe de levantamiento                     B)  Informes de Avances                            C) Plan de capacitación aprobado,                    D) Listado de Participantes, Fotos, Comunicación de convocatoria o correo enviado.            E) Plan de Capacitación, Listados de participantes en las diferentes Charlas</t>
  </si>
  <si>
    <t>Porcentaje cumplimiento en el indicador de Salud, Seguridad Ocupacional y Prevención de Riesgos Laborales en la DGCN.</t>
  </si>
  <si>
    <t>(Total de cumplimiento en el indicador de Salud, Seguridad Ocupacional y Prevención de Riesgos Laborales en la DGCN./ Total de actividades programadas) *100</t>
  </si>
  <si>
    <t xml:space="preserve">Porcentaje de solicitudes elaboradas.  </t>
  </si>
  <si>
    <t>A) Borrador documento de acuerdo, elaborado.                           B) Comentarios y sugerencias de mejora.                                      C) Comunicación o correo de remisión.  D) Acuerdo, firmado.</t>
  </si>
  <si>
    <t>(Total de solicitudes de acuerdo elaboradas / Total  programado) *100</t>
  </si>
  <si>
    <t>Porcentaje de resoluciones y normas elaboradas y/o revisadas.</t>
  </si>
  <si>
    <t>A) Resolución, elaborada.                          B) Resoluciones firmadas por la Máxima autoridad                            C) Resoluciones aprobadas. 
Constancia de remisión. D)Constancia de remisión.
Resoluciones, aprobadas.</t>
  </si>
  <si>
    <t>Porcentaje de expedientes revisados y depurados.</t>
  </si>
  <si>
    <t>A) Reportes de prestación de servicios del SIC.                     B)Reportes del SIC, validados.</t>
  </si>
  <si>
    <t>(Total de expedientes revisados y depurados / Total  programado) *100</t>
  </si>
  <si>
    <t>(Total de resoluciones y normas elaboradas y/o revisadas / Total  programado) *100</t>
  </si>
  <si>
    <t>Porcentaje de oficios realizados.</t>
  </si>
  <si>
    <t>(Total de oficios realizados / Total  programado) *100</t>
  </si>
  <si>
    <t>A)Documentos elaborados.                     B)Acuse de recibo. 
Comunicaciones, oficios, notificaciones</t>
  </si>
  <si>
    <t>Porcentaje de Contratos elaborados y renovados.</t>
  </si>
  <si>
    <t>(Total de Contratos elaborados y renovados / Total  programado) *100</t>
  </si>
  <si>
    <t>A)Contratos elaborados.                    B)Informes de la verificación.                           C) Contratos notarizados.                          D) Remisión por oficio o correo electrónico.</t>
  </si>
  <si>
    <t xml:space="preserve">Porcentaje participaciones en actividades y/o procesos. </t>
  </si>
  <si>
    <t>(Total de  participaciones en actividades y/o procesos / Total  programado) *100</t>
  </si>
  <si>
    <t>A)Comunicaciones, oficios, notificaciones de solicitud                    B)Informes de análisis de los expedientes.                 C) Conclusiones y/o instancias.                         D) informe elaborado.</t>
  </si>
  <si>
    <t>Porcentaje de sistema elaborados.</t>
  </si>
  <si>
    <t>(Total de  sistema elaborados/ Total  programado) *100</t>
  </si>
  <si>
    <t>A)Comunicaciones y/o informes.               B)Capturas de pantalla.                       C) Informes de Tester.                           D)Informe de resultado.</t>
  </si>
  <si>
    <t xml:space="preserve">Porcentaje de cumplimiento del Indicador del sistema de Metas Presidenciales. </t>
  </si>
  <si>
    <t>(Total decumplimiento del Indicador del sistema de Metas Presidenciales / Total  programado) *100</t>
  </si>
  <si>
    <t>Cantidad de informes de monitoreo elaborados.</t>
  </si>
  <si>
    <t xml:space="preserve">A)  Informe remitidos de las diferentes áreas, B)Planillas de Monitoreo de Informes enviadas al MH. C) Informe de monitoreo del POA, aprobado.  </t>
  </si>
  <si>
    <t xml:space="preserve"> Número de áreas con procedimientos documentados.</t>
  </si>
  <si>
    <t>Sumatoria de área con procedimientos documentados.</t>
  </si>
  <si>
    <t xml:space="preserve">A) Informe del diagnóstico de las necesidades.                                                                  
B)Borrador de las Políticas y de los Procedimientos.
 C) Política y Procedimientos elaborados..
D) Convocatorias, Lista de Participantes. </t>
  </si>
  <si>
    <t>Cantidad de Estadísticas Elaboradas.</t>
  </si>
  <si>
    <t>Sumatoria de  Estadísticas Elaboradas.</t>
  </si>
  <si>
    <t xml:space="preserve">A)  Informe de Estadísticas Trimestrales. B) Informe Publicado en el portal.      C) </t>
  </si>
  <si>
    <t>Cantidad de Procesos Sistematizados.</t>
  </si>
  <si>
    <t>Porcentaje  de Avance del  Plan de Cuidado y Protección al Medio Ambiente elaborado e implementado</t>
  </si>
  <si>
    <t>(Total de Avance del  Plan de Cuidado y Protección al Medio Ambiente elaborado / Total programadas) *100</t>
  </si>
  <si>
    <t xml:space="preserve">A) Política y Procedimiento aprobados y divulgados.                             B) Borrador de metodologías para el manejo de materiales y desechos.                           C) Comunicaciones o correo de la convocatoria para la divulgación del Plan de Media Ambiente, Fotos.                                         D) Orden de Compra, solicitud de compra, Material adquirido </t>
  </si>
  <si>
    <t>Porcentaje del nivel de  ejecución de la Implementación  del Sistema.</t>
  </si>
  <si>
    <t>(Total nivel de  ejecución de la Implementación  del Sistema / Total programadas) *100</t>
  </si>
  <si>
    <t>A) Reporte de estadísticas.                      B) registro de expedientes, archivados.                        C) Listado de documentos.                     D) Reporte de documentos escaneados.                      E) Solicitud de capacitación del personal. 
Registro de participantes.</t>
  </si>
  <si>
    <t>(Total de  solicitudes   de solicitudes recibidas / Total programados ) *100</t>
  </si>
  <si>
    <t>A) Informe de cumplimientos..                      B)Reporte de los formularios de los servicios ofrecidos.                                                    C) Informe de resultados, elaborado. D) Recibos de los depósitos, realizados.</t>
  </si>
  <si>
    <t>(Total de  avance de la automatización e Implementación de la firma digital de los servicios catastrales /  Total programados) *100</t>
  </si>
  <si>
    <t xml:space="preserve">A) Diagnóstico de la necesidades, realizado.                                 B) Contratos del proveedor, firma seleccionada.
TDRs, aprobados.    C) Correo y/o comunicación de la convocatoria.
Listado de participantes.                        D) Correos y Comunicación de solicitud.                                 E) Informe de configuración, elaborado. </t>
  </si>
  <si>
    <t>(Total de  avance de documentación /Total programados) *90</t>
  </si>
  <si>
    <t xml:space="preserve"> Porcentaje Avance del Plan de Gestión de Riesgos, Implementado</t>
  </si>
  <si>
    <t>Total Avance del Plan de Gestión de Riesgos, Implementado/ * 100</t>
  </si>
  <si>
    <t>Total de usuarios atendidos / Total de requerimientos) *100</t>
  </si>
  <si>
    <t>A) Informe  de resultados de la mejoras.                                    B) Informe de la socialización del Plan,                                C) Comunicación de la creación del comité, resolución aprobada.                            D) Reporte de avance de la implementación y revisión del Plan.</t>
  </si>
  <si>
    <t>Porcentaje de Cumplimiento de la Ley Núm. 200-04.</t>
  </si>
  <si>
    <t>A) Formulario solicitud de información.                                                B) Formulario reherimiento solicitud de información.                                                    C) Comunicación de la solicitud requerida                             D) Reporte del Sistema de la DIGEIG.</t>
  </si>
  <si>
    <t>Se realizó la toma de medidas y pruebas, estamos a la espera ya de la entrega de los uniformes</t>
  </si>
  <si>
    <t>Se llevó a cabo la implementación de la firma digital en dos de los servicios catastrales: Certificación de Inscripción y No Inscripción de Inmuebles. Cabe destacar que la firma digital se está realizando de manera manual y, dependiendo de la demanda, es posible que haya que cambiar a la firma desatendida.</t>
  </si>
  <si>
    <t>Se realizo  la relación del personal  de los acuerdos  al MAP. para subirlos al sismap.</t>
  </si>
  <si>
    <t>Se esta trabajando en el levantamientos de los Cargos</t>
  </si>
  <si>
    <t>Revisión y realización de mejoras del borrador de Convenio a suscribirse entre esta Dirección General y el Banco Agrícolas de la República Dominicana.</t>
  </si>
  <si>
    <t>Se realizaron mejoras y optimalización a requerimiento para posteriormente ser socializadas con las partes involucradas.</t>
  </si>
  <si>
    <t>Se realizaron varias reuniones y el levantamiento de la necesidad.</t>
  </si>
  <si>
    <t>En proceso</t>
  </si>
  <si>
    <t xml:space="preserve">Se llevó a cabo la implementación de la firma digital en dos de los servicios catastrales: Certificación de Inscripción y No Inscripción de Inmuebles. </t>
  </si>
  <si>
    <t>Se Realizó el diagnóstico de interoperabilidad institucional y la revisión de la NORTIC A4, la cual es la norma para la interoperabilidad entre los organismos del Gobierno Dominicano</t>
  </si>
  <si>
    <t>Se han completados todos los requerimientos y mantenimiento solicitados a traves de la intranet para el mantenimiento y nuevas necesidades particulares de cada area</t>
  </si>
  <si>
    <t xml:space="preserve">Fueron atendidas todas las solicitudes recibidas  para asistencias técnicas,tanto para software como hardware. </t>
  </si>
  <si>
    <t>Fue reemplazado el organigrama de la institución en el apartado de “Organigrama” en el portal principal. Fueron modificado el apartado de servicios debido a cambios realizados en la descripción de los servicios. Se retiro el banner de prevención de COVID del portal principal y se reemplazó el banner principal que redirige a la oficina virtual, a su vez se agregó uno nuevo con multienlaces a la dirección de cada sede institucional.</t>
  </si>
  <si>
    <t>En proceso de elaboración del Plan de Continuidad de negocios (BCP)</t>
  </si>
  <si>
    <t>Se agregó en la intranet el enlace al sistema de Gestion documental y el modulo de eventos y reuniones.</t>
  </si>
  <si>
    <t>1. Dotar al personal de Uniformes para los Empleados de la Institución.</t>
  </si>
  <si>
    <t>2. Aprobar e Implementar el Manual de Organización y Funciones de la DGCN.</t>
  </si>
  <si>
    <t>3. Implementar la firma digital en los Servicios Catastrales</t>
  </si>
  <si>
    <t>4. Definir e implementar modelo de Relaciones Públicas con la ciudadanía y medios de Comunicación.</t>
  </si>
  <si>
    <t>5. Producir video audio visuales informativos.</t>
  </si>
  <si>
    <t xml:space="preserve">6. Crear  mecanismos de interoperabilidad institucional.
</t>
  </si>
  <si>
    <t>7.  Inventariar y Valorar los Bienes Inmuebles  a nivel Nacional</t>
  </si>
  <si>
    <t>8. Ciudadanos reciben servicios de:                                                         • Expedición de Certificado de Avalúos                                                   • Certificación de No Inscripción de Inmuebles                                     • Solicitud de Avalúo                                                                                     • Inscripción de Inmuebles                                                                        • Ubicación de Inmuebles por designación Catastral</t>
  </si>
  <si>
    <t>9. Elaborar y actualizar los Estudios de Mercado Locales (Índices de Precios):  
•La Vega
• Espaillat</t>
  </si>
  <si>
    <t>10. Digitalizar Expedientes físicos de los Servicios que ofrece la Institución.</t>
  </si>
  <si>
    <t xml:space="preserve">11.  Elaborar un Plan de Mejora de los Productos Cartográficos Catastrales.
</t>
  </si>
  <si>
    <t xml:space="preserve">13. Realizar la Valoración de Inmuebles a nivel Nacional.
</t>
  </si>
  <si>
    <t xml:space="preserve">14.  Inspeccionar  Inmuebles para emisión de los  Certificados de Inscripción Catastral.
</t>
  </si>
  <si>
    <t xml:space="preserve">15. Diseñar y Publicar los Boletín Informativo.  </t>
  </si>
  <si>
    <t>16. Interactuar en las redes sociales de la institución con los ciudadanos.</t>
  </si>
  <si>
    <t>17.  Coordinar y organizar las actividades Institucionales: Mes Patrio y Aniversario de la Institución.</t>
  </si>
  <si>
    <t>18. Diseñar, diagramar los materiales impresos y digitales.</t>
  </si>
  <si>
    <t xml:space="preserve">19. Interactuar con los ciudadanos que acuden a la institución en busca de información o servicio. </t>
  </si>
  <si>
    <t>20. Realizar la Gestión del Buzón de Quejas y Sugerencia.</t>
  </si>
  <si>
    <t>21. Dar Seguimiento al Sistema de Monitoreo de la Administración Pública (SISMAP)</t>
  </si>
  <si>
    <t>22.  Reclutar y Seleccionar los Colaboradores de la DGCN</t>
  </si>
  <si>
    <t>24.  Implementar Programa de Salud, Seguridad Ocupacional y Prevención de Riesgos Laborales en la DGCN.</t>
  </si>
  <si>
    <t>25.  Elaborar Acuerdos   de desempeño alineados al POA.</t>
  </si>
  <si>
    <t>26. Actualizar  Manual de Cargos de la DGCN.</t>
  </si>
  <si>
    <t>27. Diseñar e implementar el programa de Capacitación y Desarrollo del personal.</t>
  </si>
  <si>
    <t>28. Actualizar el sistema de compensación y beneficios.</t>
  </si>
  <si>
    <t>29. Elaborar acuerdos interinstitucionales identificados y/o solicitados por las áreas.</t>
  </si>
  <si>
    <t>30. Elaborar y/o revisar las resoluciones y otras normas legales de carácter institucional.</t>
  </si>
  <si>
    <t xml:space="preserve">31. Recibir y depurar los expedientes para la expedición de los servicios catastrales. </t>
  </si>
  <si>
    <t>32. Analizar casos de orden legal y emitir su opinión sobre los mismos.</t>
  </si>
  <si>
    <t>33. Elaborar y renovar los Contratos de Servicios.</t>
  </si>
  <si>
    <t>34. Representar a la institución en actividades y procesos legales que les sean designados y/o requeridos.</t>
  </si>
  <si>
    <t xml:space="preserve">35. Implementar sistema de la gestión documental para  el área Jurídica. </t>
  </si>
  <si>
    <t>36 Cumplir el Indicador de Eficacia presupuestaria del Sistema de Metas Presidenciales.</t>
  </si>
  <si>
    <t>39. Revisar y mejorar políticas, manuales y procedimientos  de la DGCN.</t>
  </si>
  <si>
    <t>40. Elaborar Estadísticas Catastrales.</t>
  </si>
  <si>
    <t>41. Sistematizar el proceso de la planificación institucional.</t>
  </si>
  <si>
    <t>42. Elaborar e implementar el Plan de Cuidado y Protección al Medio Ambiente</t>
  </si>
  <si>
    <t>43. Implementar Sistema de  Gestión Documental.</t>
  </si>
  <si>
    <t>45.  Realizar mantenimiento de los activos fijos: Equipos, Vehículos, Planta Eléctrica  y la regularización del Sistema Eléctrico.</t>
  </si>
  <si>
    <t>46.  Realizar la recepción, custodia y administración de materiales y suministro.</t>
  </si>
  <si>
    <t>47.  Realizar mantenimiento e higienización del edificio del Catastro y las Delegaciones.</t>
  </si>
  <si>
    <t xml:space="preserve">48.  Coordinar y programar las actividades Financieras  de acuerdo al Presupuesto aprobado.  </t>
  </si>
  <si>
    <t>49.  Prestar los servicios de transportación para las diferentes áreas funcionales de la Institución.</t>
  </si>
  <si>
    <t>50.  Recibir los valores por conceptos de los servicios que ofrece la institución.</t>
  </si>
  <si>
    <t xml:space="preserve">51.  Autoevaluar y  Dar seguimiento a NOBACI (Normas Básicas de Control Interno CGR).  </t>
  </si>
  <si>
    <t>52.  Implementar la firma digital en los Servicios Catastrales</t>
  </si>
  <si>
    <t>53. Crear  mecanismos de interoperabilidad institucional.</t>
  </si>
  <si>
    <t>54.  Implementación de Gobierno Electrónico (ITICGE)</t>
  </si>
  <si>
    <t>55.  Realizar Mantenimiento y Mejora del Sistema de Información Catastral (SIC).</t>
  </si>
  <si>
    <t>56.  Realizar los soporte informático a usuarios internos y externos.</t>
  </si>
  <si>
    <t xml:space="preserve">57.  Mantener, actualizar y mejorar la página Web de la DGCN.  </t>
  </si>
  <si>
    <t>58.   Mantener, Actualizar y Mejorar la  Intranet Institucional.</t>
  </si>
  <si>
    <t>59.  Implementar el Plan de Gestión de Riesgos.</t>
  </si>
  <si>
    <t>60. Cumplir con el indicador del Sistema de Metas Presidenciales sobre la Ley Núm. 200-04.</t>
  </si>
  <si>
    <t>Sé realizo en el SIGEF el informe de seguimiento, estamos a la espera de la evalución de dicho informe, ya que esta es la nota del 31/12/2021.</t>
  </si>
  <si>
    <t xml:space="preserve">Porcentaje  de las actividades realizadas de los  estudios de mercado locales (Índices de Precios).                                                                                                                                                               </t>
  </si>
  <si>
    <t>actividades realizadas de los  estudios de mercado locales</t>
  </si>
  <si>
    <t>(Total de actividades realizadas de los  estudios de mercado locales) / Total programados) *100</t>
  </si>
  <si>
    <t xml:space="preserve">para finalizar el proceso falta las sigtes Sub-actividades:                                                                       * Socializar índice de Precio con los diferentes agentes Inmobiliarios                                                                              * Emitir resolución. </t>
  </si>
  <si>
    <t>Meta Superada con 30 Manzanas por encima.</t>
  </si>
  <si>
    <t>Grafico de Avance del Trimestre Enero-Marzo 2022</t>
  </si>
  <si>
    <t>44.Implementar el Plan de Compra 2022 y Elaborar el Plan de Compra 2023.</t>
  </si>
  <si>
    <t>Fue registrada la Institución en el repositorio de Software del Estado Dominicano: "https://softwarepublico.gob.do/"</t>
  </si>
  <si>
    <t>Iniciativa</t>
  </si>
  <si>
    <t>Cumplimiento</t>
  </si>
  <si>
    <t xml:space="preserve">12.  Realizar el Enlace Catastral y Levantamiento de datos Jurídicos de los Bienes Inmuebles  en el Distrito Nacional </t>
  </si>
  <si>
    <t xml:space="preserve">en los siguientes Sectores:   Los Jardines, Villas Agrícolas, Los Minas Sur, Los Peralejos, Brisa del Canal (Bani).                      </t>
  </si>
  <si>
    <t>Hasta el momento solo tenemos la evaluación final de los meses Octubre/Diciembre la cual fue de una puntuación de 85/100 respectivamente, en este momento estamos en proceso de reevaluación de los meses Enero, Febrero y Marzo.</t>
  </si>
  <si>
    <t>A)  Informe sobre los levantamientos, realizados.  
B) Diseño seleccionado para  los uniformes.
C)Contrato de la compañía ganadora                  D) Listado del personal seleccionado</t>
  </si>
  <si>
    <t xml:space="preserve">Se realizaron dos:                                                                             1. Correspondiente a promoción nuevo formato de Certificación de No Inscripción de Inmueble. 
2. Congratulaciones al comité organizador del Congreso.
</t>
  </si>
  <si>
    <t>Lograda</t>
  </si>
  <si>
    <t xml:space="preserve">En esta actividad, para su cumplimiento restaron 7% para lograr el 100%. </t>
  </si>
  <si>
    <t xml:space="preserve">En esta actividad, para su cumplimiento restaron 4% para lograr el 100%. </t>
  </si>
  <si>
    <t>Logrado y superado con 3004 Unidades por encima de la meta.</t>
  </si>
  <si>
    <t xml:space="preserve">Según las envidencias del del sistema </t>
  </si>
  <si>
    <t xml:space="preserve"> Fue verificada en el sistema y para este trimestre restaron por ser digitadas 6383 para  lograr la meta, Según las envidencias del del sistema.</t>
  </si>
  <si>
    <t>23.  Gestionar la tramitación y obtención de Nombramientos y otros.</t>
  </si>
  <si>
    <t xml:space="preserve">37. Monitorear y Evaluar los planes (PEI y POA)                                </t>
  </si>
  <si>
    <t>MONITOREO PLAN OPERATIVO ANUAL 2023</t>
  </si>
  <si>
    <t>Grafico de Avance del Trimestre Enero-Marzo 2023</t>
  </si>
  <si>
    <r>
      <t xml:space="preserve">Meta
</t>
    </r>
    <r>
      <rPr>
        <b/>
        <sz val="20"/>
        <color indexed="8"/>
        <rFont val="Arial"/>
        <family val="2"/>
      </rPr>
      <t>(Trimestre)</t>
    </r>
  </si>
  <si>
    <r>
      <t xml:space="preserve">Total
</t>
    </r>
    <r>
      <rPr>
        <b/>
        <sz val="20"/>
        <color indexed="8"/>
        <rFont val="Arial"/>
        <family val="2"/>
      </rPr>
      <t>(Trimestre)</t>
    </r>
  </si>
  <si>
    <r>
      <t xml:space="preserve">38. Dar Seguimiento y Monitorear Proyectos Institucionales:                                                                                        BID, Progef.                                                                                                                                                                                                  </t>
    </r>
    <r>
      <rPr>
        <b/>
        <sz val="2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</si>
</sst>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sz val="10"/>
      <name val="Arial"/>
      <family val="2"/>
    </font>
    <font>
      <b/>
      <sz val="11"/>
      <name val="Arial"/>
      <family val="2"/>
    </font>
    <font>
      <sz val="11"/>
      <color indexed="8"/>
      <name val="Calibri"/>
      <family val="2"/>
    </font>
    <font>
      <sz val="11"/>
      <name val="Arial"/>
      <family val="2"/>
    </font>
    <font>
      <sz val="14"/>
      <name val="Arial"/>
      <family val="2"/>
    </font>
    <font>
      <sz val="14"/>
      <color theme="1"/>
      <name val="Calibri"/>
      <family val="2"/>
      <scheme val="minor"/>
    </font>
    <font>
      <sz val="12"/>
      <color theme="1"/>
      <name val="Calibri"/>
      <family val="2"/>
      <scheme val="minor"/>
    </font>
    <font>
      <b/>
      <sz val="11"/>
      <color theme="1"/>
      <name val="Calibri"/>
      <family val="2"/>
      <scheme val="minor"/>
    </font>
    <font>
      <sz val="16"/>
      <name val="Arial"/>
      <family val="2"/>
    </font>
    <font>
      <b/>
      <sz val="16"/>
      <color theme="1"/>
      <name val="Calibri"/>
      <family val="2"/>
      <scheme val="minor"/>
    </font>
    <font>
      <b/>
      <sz val="14"/>
      <name val="Arial"/>
      <family val="2"/>
    </font>
    <font>
      <sz val="16"/>
      <color theme="1"/>
      <name val="Calibri Light"/>
      <family val="2"/>
      <scheme val="major"/>
    </font>
    <font>
      <sz val="16"/>
      <color theme="1"/>
      <name val="Calibri"/>
      <family val="2"/>
      <scheme val="minor"/>
    </font>
    <font>
      <sz val="16"/>
      <name val="Bookman Old Style"/>
      <family val="1"/>
    </font>
    <font>
      <b/>
      <sz val="18"/>
      <name val="Gill Sans MT"/>
      <family val="2"/>
    </font>
    <font>
      <sz val="18"/>
      <name val="Gill Sans MT"/>
      <family val="2"/>
    </font>
    <font>
      <sz val="18"/>
      <color theme="1"/>
      <name val="Gill Sans MT"/>
      <family val="2"/>
    </font>
    <font>
      <b/>
      <sz val="18"/>
      <color theme="1"/>
      <name val="Gill Sans MT"/>
      <family val="2"/>
    </font>
    <font>
      <sz val="16"/>
      <color theme="1"/>
      <name val="Gill Sans MT"/>
      <family val="2"/>
    </font>
    <font>
      <sz val="11"/>
      <color theme="1"/>
      <name val="Book Antiqua"/>
      <family val="1"/>
    </font>
    <font>
      <b/>
      <sz val="20"/>
      <color indexed="8"/>
      <name val="Arial"/>
      <family val="2"/>
    </font>
    <font>
      <sz val="20"/>
      <color theme="1"/>
      <name val="Calibri"/>
      <family val="2"/>
      <scheme val="minor"/>
    </font>
    <font>
      <sz val="8"/>
      <name val="Calibri"/>
      <family val="2"/>
      <scheme val="minor"/>
    </font>
    <font>
      <b/>
      <sz val="20"/>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indexed="9"/>
        <bgColor indexed="26"/>
      </patternFill>
    </fill>
    <fill>
      <patternFill patternType="solid">
        <fgColor rgb="FF009900"/>
        <bgColor indexed="64"/>
      </patternFill>
    </fill>
    <fill>
      <patternFill patternType="solid">
        <fgColor theme="0"/>
        <bgColor indexed="23"/>
      </patternFill>
    </fill>
    <fill>
      <patternFill patternType="solid">
        <fgColor theme="0"/>
        <bgColor indexed="4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9" fontId="4" fillId="0" borderId="0" applyFont="0" applyFill="0" applyBorder="0" applyAlignment="0" applyProtection="0"/>
    <xf numFmtId="0" fontId="2" fillId="0" borderId="0"/>
    <xf numFmtId="0" fontId="2" fillId="0" borderId="0"/>
    <xf numFmtId="0" fontId="2" fillId="0" borderId="0"/>
  </cellStyleXfs>
  <cellXfs count="71">
    <xf numFmtId="0" fontId="0" fillId="0" borderId="0" xfId="0"/>
    <xf numFmtId="0" fontId="6" fillId="0" borderId="0" xfId="0" applyFont="1"/>
    <xf numFmtId="0" fontId="7" fillId="0" borderId="0" xfId="0" applyFont="1"/>
    <xf numFmtId="0" fontId="6" fillId="5" borderId="0" xfId="0" applyFont="1" applyFill="1"/>
    <xf numFmtId="0" fontId="6" fillId="6" borderId="0" xfId="0" applyFont="1" applyFill="1"/>
    <xf numFmtId="0" fontId="6" fillId="4" borderId="0" xfId="0" applyFont="1" applyFill="1"/>
    <xf numFmtId="9" fontId="6" fillId="0" borderId="0" xfId="0" applyNumberFormat="1" applyFont="1"/>
    <xf numFmtId="0" fontId="0" fillId="0" borderId="0" xfId="0" applyAlignment="1">
      <alignment horizontal="center" vertical="center"/>
    </xf>
    <xf numFmtId="0" fontId="0" fillId="2" borderId="0" xfId="0" applyFill="1"/>
    <xf numFmtId="0" fontId="9" fillId="0" borderId="0" xfId="0" applyFont="1" applyBorder="1" applyAlignment="1">
      <alignment wrapText="1"/>
    </xf>
    <xf numFmtId="0" fontId="3" fillId="3" borderId="0" xfId="4" applyFont="1" applyFill="1" applyBorder="1" applyAlignment="1">
      <alignment horizontal="left" vertical="center"/>
    </xf>
    <xf numFmtId="0" fontId="3" fillId="9" borderId="0" xfId="4" applyFont="1" applyFill="1" applyBorder="1" applyAlignment="1">
      <alignment horizontal="justify" vertical="center" wrapText="1"/>
    </xf>
    <xf numFmtId="0" fontId="3" fillId="9" borderId="0" xfId="4" applyFont="1" applyFill="1" applyBorder="1" applyAlignment="1">
      <alignment horizontal="left" vertical="center" wrapText="1"/>
    </xf>
    <xf numFmtId="0" fontId="5" fillId="9" borderId="0" xfId="4" applyFont="1" applyFill="1" applyBorder="1" applyAlignment="1">
      <alignment horizontal="left" vertical="center" wrapText="1"/>
    </xf>
    <xf numFmtId="0" fontId="3" fillId="9" borderId="0" xfId="2" applyFont="1" applyFill="1" applyBorder="1" applyAlignment="1">
      <alignment vertical="center" wrapText="1"/>
    </xf>
    <xf numFmtId="0" fontId="3" fillId="10" borderId="0" xfId="2" applyFont="1" applyFill="1" applyBorder="1" applyAlignment="1">
      <alignment vertical="center" wrapText="1"/>
    </xf>
    <xf numFmtId="0" fontId="3" fillId="9" borderId="0" xfId="4" applyFont="1" applyFill="1" applyBorder="1" applyAlignment="1">
      <alignment vertical="center" wrapText="1"/>
    </xf>
    <xf numFmtId="0" fontId="5" fillId="9" borderId="0" xfId="4" applyFont="1" applyFill="1" applyBorder="1" applyAlignment="1">
      <alignment vertical="center" wrapText="1"/>
    </xf>
    <xf numFmtId="0" fontId="0" fillId="0" borderId="0" xfId="0" applyAlignment="1">
      <alignment vertical="center"/>
    </xf>
    <xf numFmtId="0" fontId="0" fillId="0" borderId="0" xfId="0" applyBorder="1"/>
    <xf numFmtId="0" fontId="0" fillId="0" borderId="0" xfId="0" applyBorder="1" applyAlignment="1">
      <alignment vertical="center"/>
    </xf>
    <xf numFmtId="0" fontId="0" fillId="2" borderId="0" xfId="0" applyFill="1" applyBorder="1"/>
    <xf numFmtId="0" fontId="12" fillId="0" borderId="0" xfId="0" applyFont="1" applyBorder="1" applyAlignment="1">
      <alignment horizontal="center" wrapText="1"/>
    </xf>
    <xf numFmtId="0" fontId="9" fillId="2" borderId="0" xfId="0" applyFont="1" applyFill="1" applyBorder="1" applyAlignment="1">
      <alignment wrapText="1"/>
    </xf>
    <xf numFmtId="0" fontId="0" fillId="2" borderId="0" xfId="0" applyFill="1" applyBorder="1" applyAlignment="1">
      <alignment wrapText="1"/>
    </xf>
    <xf numFmtId="9" fontId="13" fillId="0" borderId="0" xfId="0" applyNumberFormat="1" applyFont="1" applyBorder="1" applyAlignment="1">
      <alignment wrapText="1"/>
    </xf>
    <xf numFmtId="9" fontId="0" fillId="0" borderId="0" xfId="0" applyNumberFormat="1" applyBorder="1" applyAlignment="1">
      <alignment wrapText="1"/>
    </xf>
    <xf numFmtId="9" fontId="11" fillId="0" borderId="0" xfId="0" applyNumberFormat="1" applyFont="1" applyBorder="1" applyAlignment="1">
      <alignment wrapText="1"/>
    </xf>
    <xf numFmtId="0" fontId="8" fillId="0" borderId="0" xfId="0" applyFont="1"/>
    <xf numFmtId="0" fontId="10" fillId="7" borderId="0" xfId="0" applyFont="1" applyFill="1" applyBorder="1" applyAlignment="1">
      <alignment horizontal="left"/>
    </xf>
    <xf numFmtId="0" fontId="10" fillId="7" borderId="0" xfId="0" applyFont="1" applyFill="1" applyBorder="1" applyAlignment="1">
      <alignment horizontal="center"/>
    </xf>
    <xf numFmtId="0" fontId="15" fillId="7" borderId="0" xfId="0" applyFont="1" applyFill="1" applyBorder="1" applyAlignment="1">
      <alignment horizontal="left"/>
    </xf>
    <xf numFmtId="0" fontId="15" fillId="7" borderId="0" xfId="0" applyFont="1" applyFill="1" applyBorder="1" applyAlignment="1">
      <alignment horizontal="center"/>
    </xf>
    <xf numFmtId="0" fontId="14" fillId="0" borderId="0" xfId="0" applyFont="1"/>
    <xf numFmtId="0" fontId="17" fillId="0" borderId="10" xfId="0" applyFont="1" applyFill="1" applyBorder="1" applyAlignment="1">
      <alignment wrapText="1"/>
    </xf>
    <xf numFmtId="0" fontId="17" fillId="0" borderId="0" xfId="0" applyFont="1" applyFill="1" applyBorder="1" applyAlignment="1">
      <alignment wrapText="1"/>
    </xf>
    <xf numFmtId="0" fontId="16" fillId="2" borderId="5" xfId="0" applyFont="1" applyFill="1" applyBorder="1" applyAlignment="1">
      <alignment horizontal="center" vertical="center"/>
    </xf>
    <xf numFmtId="0" fontId="18" fillId="0" borderId="0" xfId="0" applyFont="1"/>
    <xf numFmtId="0" fontId="18" fillId="0" borderId="10" xfId="0" applyFont="1" applyBorder="1" applyAlignment="1">
      <alignment wrapText="1"/>
    </xf>
    <xf numFmtId="0" fontId="19" fillId="0" borderId="11" xfId="0" applyFont="1" applyBorder="1" applyAlignment="1">
      <alignment wrapText="1"/>
    </xf>
    <xf numFmtId="9" fontId="17" fillId="0" borderId="10" xfId="0" applyNumberFormat="1" applyFont="1" applyBorder="1" applyAlignment="1">
      <alignment wrapText="1"/>
    </xf>
    <xf numFmtId="9" fontId="17" fillId="8" borderId="1" xfId="0" applyNumberFormat="1" applyFont="1" applyFill="1" applyBorder="1" applyAlignment="1">
      <alignment wrapText="1"/>
    </xf>
    <xf numFmtId="0" fontId="16" fillId="2" borderId="1" xfId="0" applyFont="1" applyFill="1" applyBorder="1" applyAlignment="1">
      <alignment horizontal="center" vertical="center"/>
    </xf>
    <xf numFmtId="0" fontId="17" fillId="0" borderId="0" xfId="0" applyNumberFormat="1" applyFont="1" applyBorder="1" applyAlignment="1">
      <alignment wrapText="1"/>
    </xf>
    <xf numFmtId="9" fontId="18" fillId="0" borderId="11" xfId="0" applyNumberFormat="1" applyFont="1" applyBorder="1" applyAlignment="1">
      <alignment wrapText="1"/>
    </xf>
    <xf numFmtId="0" fontId="18" fillId="6" borderId="1" xfId="0" applyFont="1" applyFill="1" applyBorder="1" applyAlignment="1">
      <alignment wrapText="1"/>
    </xf>
    <xf numFmtId="0" fontId="19" fillId="0" borderId="10" xfId="0" applyFont="1" applyBorder="1" applyAlignment="1">
      <alignment wrapText="1"/>
    </xf>
    <xf numFmtId="0" fontId="18" fillId="4" borderId="1" xfId="0" applyFont="1" applyFill="1" applyBorder="1" applyAlignment="1">
      <alignment wrapText="1"/>
    </xf>
    <xf numFmtId="0" fontId="18" fillId="0" borderId="0" xfId="0" applyFont="1" applyBorder="1" applyAlignment="1">
      <alignment wrapText="1"/>
    </xf>
    <xf numFmtId="0" fontId="18" fillId="0" borderId="10" xfId="0" applyFont="1" applyBorder="1"/>
    <xf numFmtId="0" fontId="18" fillId="0" borderId="3" xfId="0" applyFont="1" applyBorder="1" applyAlignment="1">
      <alignment wrapText="1"/>
    </xf>
    <xf numFmtId="9" fontId="16" fillId="0" borderId="2" xfId="0" applyNumberFormat="1" applyFont="1" applyFill="1" applyBorder="1" applyAlignment="1">
      <alignment wrapText="1"/>
    </xf>
    <xf numFmtId="0" fontId="16" fillId="0" borderId="3" xfId="0" applyNumberFormat="1" applyFont="1" applyFill="1" applyBorder="1" applyAlignment="1">
      <alignment wrapText="1"/>
    </xf>
    <xf numFmtId="0" fontId="0" fillId="0" borderId="1" xfId="0" applyBorder="1" applyAlignment="1">
      <alignment horizontal="center"/>
    </xf>
    <xf numFmtId="0" fontId="0" fillId="0" borderId="1" xfId="0" applyBorder="1"/>
    <xf numFmtId="0" fontId="20" fillId="0" borderId="1" xfId="0" applyFont="1" applyBorder="1" applyAlignment="1">
      <alignment horizontal="center" vertical="center"/>
    </xf>
    <xf numFmtId="9" fontId="0" fillId="0" borderId="1" xfId="1" applyFont="1" applyBorder="1" applyAlignment="1">
      <alignment horizontal="center"/>
    </xf>
    <xf numFmtId="0" fontId="21" fillId="0" borderId="0" xfId="0" applyFont="1" applyBorder="1"/>
    <xf numFmtId="0" fontId="21" fillId="0" borderId="0" xfId="0" applyFont="1"/>
    <xf numFmtId="0" fontId="23" fillId="0" borderId="0" xfId="0" applyFont="1"/>
    <xf numFmtId="9" fontId="19" fillId="0" borderId="2" xfId="0" applyNumberFormat="1" applyFont="1" applyBorder="1" applyAlignment="1">
      <alignment horizontal="right" wrapText="1"/>
    </xf>
    <xf numFmtId="9" fontId="19" fillId="0" borderId="4" xfId="0" applyNumberFormat="1" applyFont="1" applyBorder="1" applyAlignment="1">
      <alignment horizontal="right"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 xfId="0" applyFont="1" applyBorder="1" applyAlignment="1">
      <alignment horizontal="center"/>
    </xf>
  </cellXfs>
  <cellStyles count="7">
    <cellStyle name="Normal" xfId="0" builtinId="0"/>
    <cellStyle name="Normal 16" xfId="4"/>
    <cellStyle name="Normal 2 23" xfId="5"/>
    <cellStyle name="Normal 5" xfId="2"/>
    <cellStyle name="Normal 9" xfId="6"/>
    <cellStyle name="Porcentaje" xfId="1" builtinId="5"/>
    <cellStyle name="Porcentual 3" xfId="3"/>
  </cellStyles>
  <dxfs count="168">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2" defaultPivotStyle="PivotStyleLight16"/>
  <colors>
    <mruColors>
      <color rgb="FF009900"/>
      <color rgb="FF009E00"/>
      <color rgb="FF00A24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endParaRPr lang="es-DO" b="1"/>
          </a:p>
          <a:p>
            <a:pPr algn="ctr">
              <a:defRPr b="1"/>
            </a:pPr>
            <a:r>
              <a:rPr lang="es-DO" b="1"/>
              <a:t>FOCO  ESTRATÉGICO 2: Mejora de los Procesos Técnicos Catastrales </a:t>
            </a:r>
          </a:p>
        </c:rich>
      </c:tx>
      <c:layout>
        <c:manualLayout>
          <c:xMode val="edge"/>
          <c:yMode val="edge"/>
          <c:x val="0.18302899942385251"/>
          <c:y val="1.5243057402262875E-2"/>
        </c:manualLayout>
      </c:layout>
      <c:overlay val="0"/>
      <c:spPr>
        <a:noFill/>
        <a:ln>
          <a:noFill/>
        </a:ln>
        <a:effectLst/>
      </c:spPr>
      <c:txPr>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0.15606949619102489"/>
          <c:y val="0.22782887120683715"/>
          <c:w val="0.65363682222649011"/>
          <c:h val="0.6020141950518109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9900"/>
              </a:solidFill>
              <a:ln>
                <a:noFill/>
              </a:ln>
              <a:effectLst/>
            </c:spPr>
            <c:extLst>
              <c:ext xmlns:c16="http://schemas.microsoft.com/office/drawing/2014/chart" uri="{C3380CC4-5D6E-409C-BE32-E72D297353CC}">
                <c16:uniqueId val="{0000002A-092A-4269-B651-DA44D5C28A43}"/>
              </c:ext>
            </c:extLst>
          </c:dPt>
          <c:dLbls>
            <c:spPr>
              <a:noFill/>
              <a:ln>
                <a:noFill/>
              </a:ln>
              <a:effectLst/>
            </c:spPr>
            <c:txPr>
              <a:bodyPr rot="0" spcFirstLastPara="1" vertOverflow="ellipsis" vert="horz" wrap="square" anchor="ctr" anchorCtr="1"/>
              <a:lstStyle/>
              <a:p>
                <a:pPr>
                  <a:defRPr lang="en-US" sz="15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Enero-Marzo'!$A$30:$A$30</c:f>
              <c:strCache>
                <c:ptCount val="1"/>
                <c:pt idx="0">
                  <c:v>3. Implementar la firma digital en los Servicios Catastrales</c:v>
                </c:pt>
              </c:strCache>
            </c:strRef>
          </c:cat>
          <c:val>
            <c:numRef>
              <c:f>'Monitoreo Enero-Marzo'!$L$30:$L$30</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'Monitoreo Abril-Junio 2021'!#REF!</c15:sqref>
                        </c15:formulaRef>
                      </c:ext>
                    </c:extLst>
                    <c:strCache>
                      <c:ptCount val="1"/>
                      <c:pt idx="0">
                        <c:v>#REF!</c:v>
                      </c:pt>
                    </c:strCache>
                  </c:strRef>
                </c15:tx>
              </c15:filteredSeriesTitle>
            </c:ext>
            <c:ext xmlns:c16="http://schemas.microsoft.com/office/drawing/2014/chart" uri="{C3380CC4-5D6E-409C-BE32-E72D297353CC}">
              <c16:uniqueId val="{00000000-092A-4269-B651-DA44D5C28A43}"/>
            </c:ext>
          </c:extLst>
        </c:ser>
        <c:dLbls>
          <c:showLegendKey val="0"/>
          <c:showVal val="0"/>
          <c:showCatName val="0"/>
          <c:showSerName val="0"/>
          <c:showPercent val="0"/>
          <c:showBubbleSize val="0"/>
        </c:dLbls>
        <c:gapWidth val="500"/>
        <c:overlap val="-51"/>
        <c:axId val="84158720"/>
        <c:axId val="84168704"/>
      </c:barChart>
      <c:catAx>
        <c:axId val="8415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65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crossAx val="84168704"/>
        <c:crosses val="autoZero"/>
        <c:auto val="1"/>
        <c:lblAlgn val="ctr"/>
        <c:lblOffset val="100"/>
        <c:noMultiLvlLbl val="0"/>
      </c:catAx>
      <c:valAx>
        <c:axId val="84168704"/>
        <c:scaling>
          <c:orientation val="minMax"/>
          <c:max val="1"/>
        </c:scaling>
        <c:delete val="1"/>
        <c:axPos val="l"/>
        <c:numFmt formatCode="General" sourceLinked="1"/>
        <c:majorTickMark val="none"/>
        <c:minorTickMark val="none"/>
        <c:tickLblPos val="nextTo"/>
        <c:crossAx val="84158720"/>
        <c:crosses val="autoZero"/>
        <c:crossBetween val="between"/>
        <c:majorUnit val="0.2"/>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r="5400000" sx="2000" sy="2000" algn="ctr" rotWithShape="0">
        <a:srgbClr val="000000">
          <a:alpha val="45000"/>
        </a:srgbClr>
      </a:outerShdw>
    </a:effectLst>
  </c:spPr>
  <c:txPr>
    <a:bodyPr/>
    <a:lstStyle/>
    <a:p>
      <a:pPr algn="ctr" rtl="0">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000" b="1" i="0" u="none" strike="noStrike" kern="1200" spc="0" baseline="0">
                <a:solidFill>
                  <a:schemeClr val="accent1">
                    <a:lumMod val="50000"/>
                  </a:schemeClr>
                </a:solidFill>
                <a:latin typeface="Book Antiqua" panose="02040602050305030304" pitchFamily="18" charset="0"/>
                <a:ea typeface="+mn-ea"/>
                <a:cs typeface="+mn-cs"/>
              </a:defRPr>
            </a:pPr>
            <a:r>
              <a:rPr lang="es-DO" sz="2000" b="1">
                <a:solidFill>
                  <a:schemeClr val="accent1">
                    <a:lumMod val="50000"/>
                  </a:schemeClr>
                </a:solidFill>
                <a:latin typeface="Book Antiqua" panose="02040602050305030304" pitchFamily="18" charset="0"/>
              </a:rPr>
              <a:t>Actividades</a:t>
            </a:r>
            <a:r>
              <a:rPr lang="es-DO" sz="2000" b="1" baseline="0">
                <a:solidFill>
                  <a:schemeClr val="accent1">
                    <a:lumMod val="50000"/>
                  </a:schemeClr>
                </a:solidFill>
                <a:latin typeface="Book Antiqua" panose="02040602050305030304" pitchFamily="18" charset="0"/>
              </a:rPr>
              <a:t> Rutinarias </a:t>
            </a:r>
            <a:endParaRPr lang="es-DO" sz="2000" b="1">
              <a:solidFill>
                <a:schemeClr val="accent1">
                  <a:lumMod val="50000"/>
                </a:schemeClr>
              </a:solidFill>
              <a:latin typeface="Book Antiqua" panose="02040602050305030304" pitchFamily="18" charset="0"/>
            </a:endParaRPr>
          </a:p>
        </c:rich>
      </c:tx>
      <c:layout>
        <c:manualLayout>
          <c:xMode val="edge"/>
          <c:yMode val="edge"/>
          <c:x val="0.40506287545832359"/>
          <c:y val="5.3959972582796757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5402470214148551E-2"/>
          <c:y val="0.21682526804272551"/>
          <c:w val="0.9167073536011644"/>
          <c:h val="0.51131295846718383"/>
        </c:manualLayout>
      </c:layout>
      <c:barChart>
        <c:barDir val="col"/>
        <c:grouping val="clustered"/>
        <c:varyColors val="0"/>
        <c:ser>
          <c:idx val="0"/>
          <c:order val="0"/>
          <c:spPr>
            <a:solidFill>
              <a:srgbClr val="009E00"/>
            </a:solidFill>
            <a:ln>
              <a:solidFill>
                <a:srgbClr val="009900"/>
              </a:solidFill>
            </a:ln>
            <a:effectLst/>
          </c:spPr>
          <c:invertIfNegative val="0"/>
          <c:dPt>
            <c:idx val="0"/>
            <c:invertIfNegative val="0"/>
            <c:bubble3D val="0"/>
            <c:spPr>
              <a:solidFill>
                <a:srgbClr val="FF0000"/>
              </a:solidFill>
              <a:ln>
                <a:solidFill>
                  <a:srgbClr val="FF0000"/>
                </a:solidFill>
              </a:ln>
              <a:effectLst/>
            </c:spPr>
            <c:extLst>
              <c:ext xmlns:c16="http://schemas.microsoft.com/office/drawing/2014/chart" uri="{C3380CC4-5D6E-409C-BE32-E72D297353CC}">
                <c16:uniqueId val="{00000000-63F7-4C1B-85E6-FC4B7495C262}"/>
              </c:ext>
            </c:extLst>
          </c:dPt>
          <c:dPt>
            <c:idx val="1"/>
            <c:invertIfNegative val="0"/>
            <c:bubble3D val="0"/>
            <c:spPr>
              <a:solidFill>
                <a:srgbClr val="FFFF00"/>
              </a:solidFill>
              <a:ln>
                <a:solidFill>
                  <a:srgbClr val="FFFF00"/>
                </a:solidFill>
              </a:ln>
              <a:effectLst/>
            </c:spPr>
            <c:extLst>
              <c:ext xmlns:c16="http://schemas.microsoft.com/office/drawing/2014/chart" uri="{C3380CC4-5D6E-409C-BE32-E72D297353CC}">
                <c16:uniqueId val="{00000001-63F7-4C1B-85E6-FC4B7495C262}"/>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Enero-Marzo'!$A$68:$A$72</c:f>
              <c:strCache>
                <c:ptCount val="5"/>
                <c:pt idx="0">
                  <c:v>13. Realizar la Valoración de Inmuebles a nivel Nacional.
</c:v>
                </c:pt>
                <c:pt idx="1">
                  <c:v>14.  Inspeccionar  Inmuebles para emisión de los  Certificados de Inscripción Catastral.
</c:v>
                </c:pt>
                <c:pt idx="2">
                  <c:v>15. Diseñar y Publicar los Boletín Informativo.  </c:v>
                </c:pt>
                <c:pt idx="3">
                  <c:v>16. Interactuar en las redes sociales de la institución con los ciudadanos.</c:v>
                </c:pt>
                <c:pt idx="4">
                  <c:v>17.  Coordinar y organizar las actividades Institucionales: Mes Patrio y Aniversario de la Institución.</c:v>
                </c:pt>
              </c:strCache>
            </c:strRef>
          </c:cat>
          <c:val>
            <c:numRef>
              <c:f>'Monitoreo Enero-Marzo'!$L$68:$L$72</c:f>
              <c:numCache>
                <c:formatCode>General</c:formatCode>
                <c:ptCount val="5"/>
                <c:pt idx="0">
                  <c:v>0.48</c:v>
                </c:pt>
                <c:pt idx="1">
                  <c:v>0.84</c:v>
                </c:pt>
                <c:pt idx="2">
                  <c:v>1</c:v>
                </c:pt>
                <c:pt idx="3">
                  <c:v>0.92</c:v>
                </c:pt>
                <c:pt idx="4">
                  <c:v>1</c:v>
                </c:pt>
              </c:numCache>
            </c:numRef>
          </c:val>
          <c:extLst>
            <c:ext xmlns:c16="http://schemas.microsoft.com/office/drawing/2014/chart" uri="{C3380CC4-5D6E-409C-BE32-E72D297353CC}">
              <c16:uniqueId val="{00000008-0C79-4F72-9DB5-52321C5AFB24}"/>
            </c:ext>
          </c:extLst>
        </c:ser>
        <c:dLbls>
          <c:showLegendKey val="0"/>
          <c:showVal val="0"/>
          <c:showCatName val="0"/>
          <c:showSerName val="0"/>
          <c:showPercent val="0"/>
          <c:showBubbleSize val="0"/>
        </c:dLbls>
        <c:gapWidth val="150"/>
        <c:overlap val="-16"/>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r="5400000" sx="96000" sy="96000" algn="ctr" rotWithShape="0">
              <a:srgbClr val="000000">
                <a:alpha val="43137"/>
              </a:srgbClr>
            </a:outerShdw>
          </a:effectLst>
        </c:spPr>
        <c:txPr>
          <a:bodyPr rot="0" spcFirstLastPara="1" vertOverflow="ellipsis" wrap="square" anchor="ctr" anchorCtr="0"/>
          <a:lstStyle/>
          <a:p>
            <a:pPr>
              <a:defRPr sz="145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scaling>
        <c:delete val="1"/>
        <c:axPos val="l"/>
        <c:numFmt formatCode="General" sourceLinked="1"/>
        <c:majorTickMark val="none"/>
        <c:minorTickMark val="none"/>
        <c:tickLblPos val="nextTo"/>
        <c:crossAx val="979306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3591981461291357"/>
          <c:y val="3.765060046015388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1749921890255806"/>
          <c:h val="0.47771653671215075"/>
        </c:manualLayout>
      </c:layout>
      <c:barChart>
        <c:barDir val="col"/>
        <c:grouping val="clustered"/>
        <c:varyColors val="0"/>
        <c:ser>
          <c:idx val="0"/>
          <c:order val="0"/>
          <c:spPr>
            <a:solidFill>
              <a:srgbClr val="009E00"/>
            </a:solidFill>
            <a:ln>
              <a:solidFill>
                <a:srgbClr val="009900"/>
              </a:solidFill>
            </a:ln>
            <a:effectLst/>
          </c:spPr>
          <c:invertIfNegative val="0"/>
          <c:dPt>
            <c:idx val="4"/>
            <c:invertIfNegative val="0"/>
            <c:bubble3D val="0"/>
            <c:spPr>
              <a:solidFill>
                <a:srgbClr val="FFFF00"/>
              </a:solidFill>
              <a:ln>
                <a:solidFill>
                  <a:srgbClr val="FFFF00"/>
                </a:solidFill>
              </a:ln>
              <a:effectLst/>
            </c:spPr>
            <c:extLst>
              <c:ext xmlns:c16="http://schemas.microsoft.com/office/drawing/2014/chart" uri="{C3380CC4-5D6E-409C-BE32-E72D297353CC}">
                <c16:uniqueId val="{00000001-6098-4437-924A-9D8956D5194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Enero-Marzo'!$A$84:$A$89</c:f>
              <c:strCache>
                <c:ptCount val="6"/>
                <c:pt idx="0">
                  <c:v>29. Elaborar acuerdos interinstitucionales identificados y/o solicitados por las áreas.</c:v>
                </c:pt>
                <c:pt idx="1">
                  <c:v>30. Elaborar y/o revisar las resoluciones y otras normas legales de carácter institucional.</c:v>
                </c:pt>
                <c:pt idx="2">
                  <c:v>31. Recibir y depurar los expedientes para la expedición de los servicios catastrales. </c:v>
                </c:pt>
                <c:pt idx="3">
                  <c:v>32. Analizar casos de orden legal y emitir su opinión sobre los mismos.</c:v>
                </c:pt>
                <c:pt idx="4">
                  <c:v>33. Elaborar y renovar los Contratos de Servicios.</c:v>
                </c:pt>
                <c:pt idx="5">
                  <c:v>34. Representar a la institución en actividades y procesos legales que les sean designados y/o requeridos.</c:v>
                </c:pt>
              </c:strCache>
            </c:strRef>
          </c:cat>
          <c:val>
            <c:numRef>
              <c:f>'Monitoreo Enero-Marzo'!$L$84:$L$89</c:f>
              <c:numCache>
                <c:formatCode>General</c:formatCode>
                <c:ptCount val="6"/>
                <c:pt idx="0">
                  <c:v>0.96</c:v>
                </c:pt>
                <c:pt idx="1">
                  <c:v>1</c:v>
                </c:pt>
                <c:pt idx="2">
                  <c:v>0.96</c:v>
                </c:pt>
                <c:pt idx="3">
                  <c:v>0.96000000000000008</c:v>
                </c:pt>
                <c:pt idx="4">
                  <c:v>0.76</c:v>
                </c:pt>
                <c:pt idx="5">
                  <c:v>0.92</c:v>
                </c:pt>
              </c:numCache>
            </c:numRef>
          </c:val>
          <c:extLst>
            <c:ext xmlns:c16="http://schemas.microsoft.com/office/drawing/2014/chart" uri="{C3380CC4-5D6E-409C-BE32-E72D297353CC}">
              <c16:uniqueId val="{00000002-6098-4437-924A-9D8956D5194B}"/>
            </c:ext>
          </c:extLst>
        </c:ser>
        <c:dLbls>
          <c:showLegendKey val="0"/>
          <c:showVal val="0"/>
          <c:showCatName val="0"/>
          <c:showSerName val="0"/>
          <c:showPercent val="0"/>
          <c:showBubbleSize val="0"/>
        </c:dLbls>
        <c:gapWidth val="100"/>
        <c:overlap val="-25"/>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4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97966720"/>
        <c:crosses val="autoZero"/>
        <c:auto val="0"/>
        <c:lblAlgn val="ctr"/>
        <c:lblOffset val="100"/>
        <c:tickLblSkip val="1"/>
        <c:noMultiLvlLbl val="0"/>
      </c:catAx>
      <c:valAx>
        <c:axId val="97966720"/>
        <c:scaling>
          <c:orientation val="minMax"/>
          <c:max val="1"/>
        </c:scaling>
        <c:delete val="1"/>
        <c:axPos val="l"/>
        <c:numFmt formatCode="General"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3591981461291357"/>
          <c:y val="3.765060046015388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9351671606134986"/>
          <c:h val="0.3809681803483686"/>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rtl="0">
                  <a:defRPr lang="en-US" sz="2000" b="1" i="0" u="none" strike="noStrike" kern="1200" spc="0" baseline="0">
                    <a:solidFill>
                      <a:srgbClr val="002060"/>
                    </a:solidFill>
                    <a:latin typeface="Book Antiqua" panose="02040602050305030304" pitchFamily="18" charset="0"/>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Enero-Marzo'!$A$90:$A$93</c:f>
              <c:strCache>
                <c:ptCount val="4"/>
                <c:pt idx="0">
                  <c:v>35. Implementar sistema de la gestión documental para  el área Jurídica. </c:v>
                </c:pt>
                <c:pt idx="1">
                  <c:v>36 Cumplir el Indicador de Eficacia presupuestaria del Sistema de Metas Presidenciales.</c:v>
                </c:pt>
                <c:pt idx="2">
                  <c:v>37. Monitorear y Evaluar los planes (PEI y POA)                                </c:v>
                </c:pt>
                <c:pt idx="3">
                  <c:v>38. Dar Seguimiento y Monitorear Proyectos Institucionales:                                                                                        BID, Progef.                                                                                                </c:v>
                </c:pt>
              </c:strCache>
            </c:strRef>
          </c:cat>
          <c:val>
            <c:numRef>
              <c:f>'Monitoreo Enero-Marzo'!$L$90:$L$93</c:f>
              <c:numCache>
                <c:formatCode>General</c:formatCode>
                <c:ptCount val="4"/>
                <c:pt idx="0">
                  <c:v>0.92</c:v>
                </c:pt>
                <c:pt idx="1">
                  <c:v>0.94</c:v>
                </c:pt>
                <c:pt idx="2">
                  <c:v>1</c:v>
                </c:pt>
                <c:pt idx="3">
                  <c:v>0.96</c:v>
                </c:pt>
              </c:numCache>
            </c:numRef>
          </c:val>
          <c:extLst>
            <c:ext xmlns:c16="http://schemas.microsoft.com/office/drawing/2014/chart" uri="{C3380CC4-5D6E-409C-BE32-E72D297353CC}">
              <c16:uniqueId val="{00000002-8419-45AB-B2D0-7DBDB5EF5ACB}"/>
            </c:ext>
          </c:extLst>
        </c:ser>
        <c:dLbls>
          <c:showLegendKey val="0"/>
          <c:showVal val="0"/>
          <c:showCatName val="0"/>
          <c:showSerName val="0"/>
          <c:showPercent val="0"/>
          <c:showBubbleSize val="0"/>
        </c:dLbls>
        <c:gapWidth val="95"/>
        <c:overlap val="-21"/>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lgn="ctr">
              <a:defRPr lang="en-US" sz="1800" b="1" i="0" u="none" strike="noStrike" kern="1200" baseline="0">
                <a:solidFill>
                  <a:srgbClr val="002060"/>
                </a:solidFill>
                <a:latin typeface="Book Antiqua" panose="02040602050305030304" pitchFamily="18" charset="0"/>
                <a:ea typeface="+mn-ea"/>
                <a:cs typeface="+mn-cs"/>
              </a:defRPr>
            </a:pPr>
            <a:endParaRPr lang="es-DO"/>
          </a:p>
        </c:txPr>
        <c:crossAx val="97966720"/>
        <c:crosses val="autoZero"/>
        <c:auto val="0"/>
        <c:lblAlgn val="l"/>
        <c:lblOffset val="100"/>
        <c:tickLblSkip val="1"/>
        <c:noMultiLvlLbl val="0"/>
      </c:catAx>
      <c:valAx>
        <c:axId val="97966720"/>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ysClr val="windowText" lastClr="000000">
          <a:lumMod val="5000"/>
          <a:lumOff val="95000"/>
          <a:alpha val="92000"/>
        </a:sysClr>
      </a:solidFill>
      <a:round/>
    </a:ln>
    <a:effectLst/>
  </c:spPr>
  <c:txPr>
    <a:bodyPr/>
    <a:lstStyle/>
    <a:p>
      <a:pPr>
        <a:defRPr/>
      </a:pPr>
      <a:endParaRPr lang="es-D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4904557653281196"/>
          <c:y val="2.9432358842406987E-4"/>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9351671606134986"/>
          <c:h val="0.47771653671215075"/>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rtl="0">
                  <a:defRPr lang="en-US" sz="1800" b="1" i="0" u="none" strike="noStrike" kern="1200" spc="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Enero-Marzo'!$A$94:$A$98</c:f>
              <c:strCache>
                <c:ptCount val="5"/>
                <c:pt idx="0">
                  <c:v>39. Revisar y mejorar políticas, manuales y procedimientos  de la DGCN.</c:v>
                </c:pt>
                <c:pt idx="1">
                  <c:v>40. Elaborar Estadísticas Catastrales.</c:v>
                </c:pt>
                <c:pt idx="2">
                  <c:v>41. Sistematizar el proceso de la planificación institucional.</c:v>
                </c:pt>
                <c:pt idx="3">
                  <c:v>42. Elaborar e implementar el Plan de Cuidado y Protección al Medio Ambiente</c:v>
                </c:pt>
                <c:pt idx="4">
                  <c:v>43. Implementar Sistema de  Gestión Documental.</c:v>
                </c:pt>
              </c:strCache>
            </c:strRef>
          </c:cat>
          <c:val>
            <c:numRef>
              <c:f>'Monitoreo Enero-Marzo'!$L$94:$L$98</c:f>
              <c:numCache>
                <c:formatCode>General</c:formatCode>
                <c:ptCount val="5"/>
                <c:pt idx="0">
                  <c:v>1</c:v>
                </c:pt>
                <c:pt idx="1">
                  <c:v>1</c:v>
                </c:pt>
                <c:pt idx="2">
                  <c:v>1</c:v>
                </c:pt>
                <c:pt idx="3">
                  <c:v>0.96000000000000008</c:v>
                </c:pt>
                <c:pt idx="4">
                  <c:v>0.92</c:v>
                </c:pt>
              </c:numCache>
            </c:numRef>
          </c:val>
          <c:extLst>
            <c:ext xmlns:c16="http://schemas.microsoft.com/office/drawing/2014/chart" uri="{C3380CC4-5D6E-409C-BE32-E72D297353CC}">
              <c16:uniqueId val="{00000000-7005-4257-913A-DACA3CFEF198}"/>
            </c:ext>
          </c:extLst>
        </c:ser>
        <c:dLbls>
          <c:showLegendKey val="0"/>
          <c:showVal val="0"/>
          <c:showCatName val="0"/>
          <c:showSerName val="0"/>
          <c:showPercent val="0"/>
          <c:showBubbleSize val="0"/>
        </c:dLbls>
        <c:gapWidth val="103"/>
        <c:overlap val="-16"/>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lgn="ctr">
              <a:defRPr lang="en-US" sz="1450" b="1" i="0" u="none" strike="noStrike" kern="1200" baseline="0">
                <a:solidFill>
                  <a:srgbClr val="002060"/>
                </a:solidFill>
                <a:latin typeface="Book Antiqua" panose="02040602050305030304" pitchFamily="18" charset="0"/>
                <a:ea typeface="+mn-ea"/>
                <a:cs typeface="+mn-cs"/>
              </a:defRPr>
            </a:pPr>
            <a:endParaRPr lang="es-DO"/>
          </a:p>
        </c:txPr>
        <c:crossAx val="97966720"/>
        <c:crosses val="autoZero"/>
        <c:auto val="0"/>
        <c:lblAlgn val="ctr"/>
        <c:lblOffset val="100"/>
        <c:tickLblSkip val="1"/>
        <c:noMultiLvlLbl val="0"/>
      </c:catAx>
      <c:valAx>
        <c:axId val="97966720"/>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4904557653281196"/>
          <c:y val="2.9432358842406987E-4"/>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9351671606134986"/>
          <c:h val="0.47771653671215075"/>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Enero-Marzo'!$A$99:$A$102</c:f>
              <c:strCache>
                <c:ptCount val="4"/>
                <c:pt idx="0">
                  <c:v>44.Implementar el Plan de Compra 2022 y Elaborar el Plan de Compra 2023.</c:v>
                </c:pt>
                <c:pt idx="1">
                  <c:v>45.  Realizar mantenimiento de los activos fijos: Equipos, Vehículos, Planta Eléctrica  y la regularización del Sistema Eléctrico.</c:v>
                </c:pt>
                <c:pt idx="2">
                  <c:v>46.  Realizar la recepción, custodia y administración de materiales y suministro.</c:v>
                </c:pt>
                <c:pt idx="3">
                  <c:v>47.  Realizar mantenimiento e higienización del edificio del Catastro y las Delegaciones.</c:v>
                </c:pt>
              </c:strCache>
            </c:strRef>
          </c:cat>
          <c:val>
            <c:numRef>
              <c:f>'Monitoreo Enero-Marzo'!$L$99:$L$102</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DD1D-469A-9A5B-72A56B4A9FF7}"/>
            </c:ext>
          </c:extLst>
        </c:ser>
        <c:dLbls>
          <c:showLegendKey val="0"/>
          <c:showVal val="0"/>
          <c:showCatName val="0"/>
          <c:showSerName val="0"/>
          <c:showPercent val="0"/>
          <c:showBubbleSize val="0"/>
        </c:dLbls>
        <c:gapWidth val="103"/>
        <c:overlap val="-16"/>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lgn="ctr">
              <a:defRPr lang="en-US" sz="1450" b="1" i="0" u="none" strike="noStrike" kern="1200" baseline="0">
                <a:solidFill>
                  <a:srgbClr val="002060"/>
                </a:solidFill>
                <a:latin typeface="Book Antiqua" panose="02040602050305030304" pitchFamily="18" charset="0"/>
                <a:ea typeface="+mn-ea"/>
                <a:cs typeface="+mn-cs"/>
              </a:defRPr>
            </a:pPr>
            <a:endParaRPr lang="es-DO"/>
          </a:p>
        </c:txPr>
        <c:crossAx val="97966720"/>
        <c:crosses val="autoZero"/>
        <c:auto val="0"/>
        <c:lblAlgn val="ctr"/>
        <c:lblOffset val="100"/>
        <c:tickLblSkip val="1"/>
        <c:noMultiLvlLbl val="0"/>
      </c:catAx>
      <c:valAx>
        <c:axId val="97966720"/>
        <c:scaling>
          <c:orientation val="minMax"/>
          <c:max val="1"/>
        </c:scaling>
        <c:delete val="1"/>
        <c:axPos val="l"/>
        <c:numFmt formatCode="General"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r>
              <a:rPr lang="es-DO" sz="2400" b="1">
                <a:solidFill>
                  <a:schemeClr val="accent1">
                    <a:lumMod val="50000"/>
                  </a:schemeClr>
                </a:solidFill>
                <a:latin typeface="Book Antiqua" panose="02040602050305030304" pitchFamily="18" charset="0"/>
              </a:rPr>
              <a:t>Actividades</a:t>
            </a:r>
            <a:r>
              <a:rPr lang="es-DO" sz="2400" b="1" baseline="0">
                <a:solidFill>
                  <a:schemeClr val="accent1">
                    <a:lumMod val="50000"/>
                  </a:schemeClr>
                </a:solidFill>
                <a:latin typeface="Book Antiqua" panose="02040602050305030304" pitchFamily="18" charset="0"/>
              </a:rPr>
              <a:t> Rutinarias </a:t>
            </a:r>
            <a:endParaRPr lang="es-DO" sz="2400" b="1">
              <a:solidFill>
                <a:schemeClr val="accent1">
                  <a:lumMod val="50000"/>
                </a:schemeClr>
              </a:solidFill>
              <a:latin typeface="Book Antiqua" panose="02040602050305030304" pitchFamily="18" charset="0"/>
            </a:endParaRPr>
          </a:p>
        </c:rich>
      </c:tx>
      <c:layout>
        <c:manualLayout>
          <c:xMode val="edge"/>
          <c:yMode val="edge"/>
          <c:x val="0.4349722222222222"/>
          <c:y val="5.6589060933496714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9985502652065797E-4"/>
          <c:y val="0.34340771158549471"/>
          <c:w val="0.8459649330181247"/>
          <c:h val="0.54730750216506385"/>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Enero-Marzo'!$A$103:$A$108</c:f>
              <c:strCache>
                <c:ptCount val="6"/>
                <c:pt idx="0">
                  <c:v>48.  Coordinar y programar las actividades Financieras  de acuerdo al Presupuesto aprobado.  </c:v>
                </c:pt>
                <c:pt idx="1">
                  <c:v>49.  Prestar los servicios de transportación para las diferentes áreas funcionales de la Institución.</c:v>
                </c:pt>
                <c:pt idx="2">
                  <c:v>50.  Recibir los valores por conceptos de los servicios que ofrece la institución.</c:v>
                </c:pt>
                <c:pt idx="3">
                  <c:v>51.  Autoevaluar y  Dar seguimiento a NOBACI (Normas Básicas de Control Interno CGR).  </c:v>
                </c:pt>
                <c:pt idx="4">
                  <c:v>52.  Implementar la firma digital en los Servicios Catastrales</c:v>
                </c:pt>
                <c:pt idx="5">
                  <c:v>53. Crear  mecanismos de interoperabilidad institucional.</c:v>
                </c:pt>
              </c:strCache>
            </c:strRef>
          </c:cat>
          <c:val>
            <c:numRef>
              <c:f>'Monitoreo Enero-Marzo'!$L$103:$L$108</c:f>
              <c:numCache>
                <c:formatCode>General</c:formatCode>
                <c:ptCount val="6"/>
                <c:pt idx="0">
                  <c:v>1</c:v>
                </c:pt>
                <c:pt idx="1">
                  <c:v>1</c:v>
                </c:pt>
                <c:pt idx="2">
                  <c:v>0.92000000000000015</c:v>
                </c:pt>
                <c:pt idx="3">
                  <c:v>0.77259999999999995</c:v>
                </c:pt>
                <c:pt idx="4">
                  <c:v>0.96</c:v>
                </c:pt>
                <c:pt idx="5">
                  <c:v>0.92</c:v>
                </c:pt>
              </c:numCache>
            </c:numRef>
          </c:val>
          <c:extLst>
            <c:ext xmlns:c16="http://schemas.microsoft.com/office/drawing/2014/chart" uri="{C3380CC4-5D6E-409C-BE32-E72D297353CC}">
              <c16:uniqueId val="{00000000-2E5E-4340-9969-A13386723E61}"/>
            </c:ext>
          </c:extLst>
        </c:ser>
        <c:dLbls>
          <c:showLegendKey val="0"/>
          <c:showVal val="0"/>
          <c:showCatName val="0"/>
          <c:showSerName val="0"/>
          <c:showPercent val="0"/>
          <c:showBubbleSize val="0"/>
        </c:dLbls>
        <c:gapWidth val="219"/>
        <c:overlap val="-27"/>
        <c:axId val="97667328"/>
        <c:axId val="97677312"/>
      </c:barChart>
      <c:catAx>
        <c:axId val="9766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97677312"/>
        <c:crosses val="autoZero"/>
        <c:auto val="1"/>
        <c:lblAlgn val="ctr"/>
        <c:lblOffset val="100"/>
        <c:noMultiLvlLbl val="0"/>
      </c:catAx>
      <c:valAx>
        <c:axId val="97677312"/>
        <c:scaling>
          <c:orientation val="minMax"/>
          <c:max val="1"/>
          <c:min val="0"/>
        </c:scaling>
        <c:delete val="1"/>
        <c:axPos val="l"/>
        <c:numFmt formatCode="General" sourceLinked="1"/>
        <c:majorTickMark val="none"/>
        <c:minorTickMark val="none"/>
        <c:tickLblPos val="nextTo"/>
        <c:crossAx val="9766732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accent1">
                    <a:lumMod val="50000"/>
                  </a:schemeClr>
                </a:solidFill>
                <a:latin typeface="Book Antiqua" panose="02040602050305030304" pitchFamily="18" charset="0"/>
                <a:ea typeface="+mn-ea"/>
                <a:cs typeface="+mn-cs"/>
              </a:defRPr>
            </a:pPr>
            <a:r>
              <a:rPr lang="es-DO" sz="1600" b="1">
                <a:solidFill>
                  <a:schemeClr val="accent1">
                    <a:lumMod val="50000"/>
                  </a:schemeClr>
                </a:solidFill>
                <a:latin typeface="Book Antiqua" panose="02040602050305030304" pitchFamily="18" charset="0"/>
              </a:rPr>
              <a:t>FOCO ESTRATÉGICO 1: Fortalecimiento Institucional</a:t>
            </a:r>
          </a:p>
        </c:rich>
      </c:tx>
      <c:layout>
        <c:manualLayout>
          <c:xMode val="edge"/>
          <c:yMode val="edge"/>
          <c:x val="0.23988673879512731"/>
          <c:y val="3.1330453405720583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0.12993739801824961"/>
          <c:y val="0.1599622467092511"/>
          <c:w val="0.76185973692126796"/>
          <c:h val="0.53467270235382014"/>
        </c:manualLayout>
      </c:layout>
      <c:barChart>
        <c:barDir val="col"/>
        <c:grouping val="clustered"/>
        <c:varyColors val="0"/>
        <c:ser>
          <c:idx val="0"/>
          <c:order val="0"/>
          <c:tx>
            <c:strRef>
              <c:f>'Monitoreo Enero-Marzo'!$A$19:$A$20</c:f>
              <c:strCache>
                <c:ptCount val="2"/>
                <c:pt idx="0">
                  <c:v>1. Dotar al personal de Uniformes para los Empleados de la Institución.</c:v>
                </c:pt>
                <c:pt idx="1">
                  <c:v>2. Aprobar e Implementar el Manual de Organización y Funciones de la DGCN.</c:v>
                </c:pt>
              </c:strCache>
            </c:strRef>
          </c:tx>
          <c:spPr>
            <a:solidFill>
              <a:schemeClr val="accent1"/>
            </a:solidFill>
            <a:ln>
              <a:noFill/>
            </a:ln>
            <a:effectLst/>
          </c:spPr>
          <c:invertIfNegative val="0"/>
          <c:dPt>
            <c:idx val="0"/>
            <c:invertIfNegative val="0"/>
            <c:bubble3D val="0"/>
            <c:spPr>
              <a:solidFill>
                <a:srgbClr val="009900"/>
              </a:solidFill>
              <a:ln>
                <a:noFill/>
              </a:ln>
              <a:effectLst/>
            </c:spPr>
            <c:extLst>
              <c:ext xmlns:c16="http://schemas.microsoft.com/office/drawing/2014/chart" uri="{C3380CC4-5D6E-409C-BE32-E72D297353CC}">
                <c16:uniqueId val="{00000001-DF66-4D96-9105-2CC997B5E8EC}"/>
              </c:ext>
            </c:extLst>
          </c:dPt>
          <c:dPt>
            <c:idx val="1"/>
            <c:invertIfNegative val="0"/>
            <c:bubble3D val="0"/>
            <c:spPr>
              <a:solidFill>
                <a:srgbClr val="009900"/>
              </a:solidFill>
              <a:ln>
                <a:noFill/>
              </a:ln>
              <a:effectLst/>
            </c:spPr>
            <c:extLst>
              <c:ext xmlns:c16="http://schemas.microsoft.com/office/drawing/2014/chart" uri="{C3380CC4-5D6E-409C-BE32-E72D297353CC}">
                <c16:uniqueId val="{00000005-1EEF-420A-918C-D7530BA1C970}"/>
              </c:ext>
            </c:extLst>
          </c:dPt>
          <c:dLbls>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accent1">
                        <a:lumMod val="50000"/>
                      </a:schemeClr>
                    </a:solidFill>
                    <a:latin typeface="Gill Sans MT" panose="020B0502020104020203" pitchFamily="34"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Enero-Marzo'!$A$19:$A$20</c:f>
              <c:strCache>
                <c:ptCount val="2"/>
                <c:pt idx="0">
                  <c:v>1. Dotar al personal de Uniformes para los Empleados de la Institución.</c:v>
                </c:pt>
                <c:pt idx="1">
                  <c:v>2. Aprobar e Implementar el Manual de Organización y Funciones de la DGCN.</c:v>
                </c:pt>
              </c:strCache>
            </c:strRef>
          </c:cat>
          <c:val>
            <c:numRef>
              <c:f>'Monitoreo Enero-Marzo'!$J$19:$J$20</c:f>
              <c:numCache>
                <c:formatCode>General</c:formatCode>
                <c:ptCount val="2"/>
                <c:pt idx="0">
                  <c:v>0.41</c:v>
                </c:pt>
                <c:pt idx="1">
                  <c:v>0.3</c:v>
                </c:pt>
              </c:numCache>
            </c:numRef>
          </c:val>
          <c:extLst>
            <c:ext xmlns:c16="http://schemas.microsoft.com/office/drawing/2014/chart" uri="{C3380CC4-5D6E-409C-BE32-E72D297353CC}">
              <c16:uniqueId val="{00000002-2033-4357-8E5B-DFF99EE3906A}"/>
            </c:ext>
          </c:extLst>
        </c:ser>
        <c:dLbls>
          <c:showLegendKey val="0"/>
          <c:showVal val="0"/>
          <c:showCatName val="0"/>
          <c:showSerName val="0"/>
          <c:showPercent val="0"/>
          <c:showBubbleSize val="0"/>
        </c:dLbls>
        <c:gapWidth val="150"/>
        <c:overlap val="-68"/>
        <c:axId val="96361472"/>
        <c:axId val="96367360"/>
      </c:barChart>
      <c:catAx>
        <c:axId val="96361472"/>
        <c:scaling>
          <c:orientation val="minMax"/>
        </c:scaling>
        <c:delete val="0"/>
        <c:axPos val="b"/>
        <c:numFmt formatCode="General" sourceLinked="1"/>
        <c:majorTickMark val="in"/>
        <c:minorTickMark val="in"/>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lgn="l" rtl="0">
              <a:defRPr lang="en-US" sz="16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crossAx val="96367360"/>
        <c:crosses val="autoZero"/>
        <c:auto val="0"/>
        <c:lblAlgn val="ctr"/>
        <c:lblOffset val="100"/>
        <c:noMultiLvlLbl val="0"/>
      </c:catAx>
      <c:valAx>
        <c:axId val="96367360"/>
        <c:scaling>
          <c:orientation val="minMax"/>
          <c:max val="0.5"/>
          <c:min val="0.1"/>
        </c:scaling>
        <c:delete val="1"/>
        <c:axPos val="l"/>
        <c:numFmt formatCode="General" sourceLinked="1"/>
        <c:majorTickMark val="none"/>
        <c:minorTickMark val="none"/>
        <c:tickLblPos val="nextTo"/>
        <c:crossAx val="96361472"/>
        <c:crossesAt val="1"/>
        <c:crossBetween val="between"/>
        <c:majorUnit val="0.2"/>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lang="en-US" sz="1500" b="1" i="0" u="none" strike="noStrike" kern="1200" spc="0" baseline="0">
                <a:solidFill>
                  <a:schemeClr val="accent1">
                    <a:lumMod val="50000"/>
                  </a:schemeClr>
                </a:solidFill>
                <a:latin typeface="Book Antiqua" panose="02040602050305030304" pitchFamily="18" charset="0"/>
                <a:ea typeface="+mn-ea"/>
                <a:cs typeface="+mn-cs"/>
              </a:defRPr>
            </a:pPr>
            <a:r>
              <a:rPr lang="es-DO" sz="1500" b="1"/>
              <a:t>FOCO ESTRATÉGICO 3:  Posicionamiento y Fortalecimiento de la imagen Institucional de la DGCN</a:t>
            </a:r>
          </a:p>
        </c:rich>
      </c:tx>
      <c:layout>
        <c:manualLayout>
          <c:xMode val="edge"/>
          <c:yMode val="edge"/>
          <c:x val="0.14798474630700065"/>
          <c:y val="3.2163413413413409E-2"/>
        </c:manualLayout>
      </c:layout>
      <c:overlay val="0"/>
      <c:spPr>
        <a:noFill/>
        <a:ln>
          <a:noFill/>
        </a:ln>
        <a:effectLst/>
      </c:spPr>
      <c:txPr>
        <a:bodyPr rot="0" spcFirstLastPara="1" vertOverflow="ellipsis" vert="horz" wrap="square" anchor="ctr" anchorCtr="1"/>
        <a:lstStyle/>
        <a:p>
          <a:pPr algn="ctr">
            <a:defRPr lang="en-US" sz="15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7568046125741966E-2"/>
          <c:y val="0.23905975409220162"/>
          <c:w val="0.92794421582075892"/>
          <c:h val="0.46686148813744754"/>
        </c:manualLayout>
      </c:layout>
      <c:barChart>
        <c:barDir val="col"/>
        <c:grouping val="clustered"/>
        <c:varyColors val="0"/>
        <c:ser>
          <c:idx val="0"/>
          <c:order val="0"/>
          <c:spPr>
            <a:solidFill>
              <a:srgbClr val="009E00"/>
            </a:solidFill>
            <a:ln>
              <a:noFill/>
            </a:ln>
            <a:effectLst/>
          </c:spPr>
          <c:invertIfNegative val="0"/>
          <c:dPt>
            <c:idx val="1"/>
            <c:invertIfNegative val="0"/>
            <c:bubble3D val="0"/>
            <c:spPr>
              <a:solidFill>
                <a:srgbClr val="009E00"/>
              </a:solidFill>
              <a:ln>
                <a:noFill/>
              </a:ln>
              <a:effectLst/>
            </c:spPr>
            <c:extLst>
              <c:ext xmlns:c16="http://schemas.microsoft.com/office/drawing/2014/chart" uri="{C3380CC4-5D6E-409C-BE32-E72D297353CC}">
                <c16:uniqueId val="{00000001-C0D1-4619-B6BE-4C13EF455BF4}"/>
              </c:ext>
            </c:extLst>
          </c:dPt>
          <c:dLbls>
            <c:spPr>
              <a:noFill/>
              <a:ln>
                <a:noFill/>
              </a:ln>
              <a:effectLst/>
            </c:spPr>
            <c:txPr>
              <a:bodyPr rot="0" spcFirstLastPara="1" vertOverflow="ellipsis" vert="horz" wrap="square" anchor="ctr" anchorCtr="1"/>
              <a:lstStyle/>
              <a:p>
                <a:pPr>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Enero-Marzo'!$A$42:$A$43</c:f>
              <c:strCache>
                <c:ptCount val="2"/>
                <c:pt idx="0">
                  <c:v>4. Definir e implementar modelo de Relaciones Públicas con la ciudadanía y medios de Comunicación.</c:v>
                </c:pt>
                <c:pt idx="1">
                  <c:v>5. Producir video audio visuales informativos.</c:v>
                </c:pt>
              </c:strCache>
            </c:strRef>
          </c:cat>
          <c:val>
            <c:numRef>
              <c:f>'Monitoreo Enero-Marzo'!$L$42:$L$43</c:f>
              <c:numCache>
                <c:formatCode>General</c:formatCode>
                <c:ptCount val="2"/>
                <c:pt idx="0">
                  <c:v>0.93333333333333346</c:v>
                </c:pt>
                <c:pt idx="1">
                  <c:v>1</c:v>
                </c:pt>
              </c:numCache>
            </c:numRef>
          </c:val>
          <c:extLst>
            <c:ext xmlns:c16="http://schemas.microsoft.com/office/drawing/2014/chart" uri="{C3380CC4-5D6E-409C-BE32-E72D297353CC}">
              <c16:uniqueId val="{00000000-AEB9-44B0-881C-87FE8B934BDB}"/>
            </c:ext>
          </c:extLst>
        </c:ser>
        <c:dLbls>
          <c:showLegendKey val="0"/>
          <c:showVal val="0"/>
          <c:showCatName val="0"/>
          <c:showSerName val="0"/>
          <c:showPercent val="0"/>
          <c:showBubbleSize val="0"/>
        </c:dLbls>
        <c:gapWidth val="150"/>
        <c:overlap val="-32"/>
        <c:axId val="96385280"/>
        <c:axId val="97521664"/>
      </c:barChart>
      <c:catAx>
        <c:axId val="963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6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crossAx val="97521664"/>
        <c:crosses val="autoZero"/>
        <c:auto val="1"/>
        <c:lblAlgn val="ctr"/>
        <c:lblOffset val="100"/>
        <c:noMultiLvlLbl val="0"/>
      </c:catAx>
      <c:valAx>
        <c:axId val="97521664"/>
        <c:scaling>
          <c:orientation val="minMax"/>
          <c:max val="1"/>
          <c:min val="0"/>
        </c:scaling>
        <c:delete val="1"/>
        <c:axPos val="l"/>
        <c:numFmt formatCode="General" sourceLinked="1"/>
        <c:majorTickMark val="none"/>
        <c:minorTickMark val="none"/>
        <c:tickLblPos val="nextTo"/>
        <c:crossAx val="96385280"/>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r>
              <a:rPr lang="es-DO" sz="2000" b="1">
                <a:solidFill>
                  <a:srgbClr val="002060"/>
                </a:solidFill>
                <a:latin typeface="Book Antiqua" panose="02040602050305030304" pitchFamily="18" charset="0"/>
              </a:rPr>
              <a:t>Actividades</a:t>
            </a:r>
            <a:r>
              <a:rPr lang="es-DO" sz="2000" b="1" baseline="0">
                <a:solidFill>
                  <a:srgbClr val="002060"/>
                </a:solidFill>
                <a:latin typeface="Book Antiqua" panose="02040602050305030304" pitchFamily="18" charset="0"/>
              </a:rPr>
              <a:t> Rutinarias </a:t>
            </a:r>
            <a:endParaRPr lang="es-DO" sz="2000" b="1">
              <a:solidFill>
                <a:srgbClr val="002060"/>
              </a:solidFill>
              <a:latin typeface="Book Antiqua" panose="02040602050305030304" pitchFamily="18" charset="0"/>
            </a:endParaRPr>
          </a:p>
        </c:rich>
      </c:tx>
      <c:layout/>
      <c:overlay val="0"/>
      <c:spPr>
        <a:noFill/>
        <a:ln>
          <a:noFill/>
        </a:ln>
        <a:effectLst/>
      </c:spPr>
      <c:txPr>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4370120120120112E-2"/>
          <c:y val="0.16493763440860212"/>
          <c:w val="0.89759383401367954"/>
          <c:h val="0.52820097286938628"/>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Enero-Marzo'!$A$73:$A$77</c:f>
              <c:strCache>
                <c:ptCount val="5"/>
                <c:pt idx="0">
                  <c:v>18. Diseñar, diagramar los materiales impresos y digitales.</c:v>
                </c:pt>
                <c:pt idx="1">
                  <c:v>19. Interactuar con los ciudadanos que acuden a la institución en busca de información o servicio. </c:v>
                </c:pt>
                <c:pt idx="2">
                  <c:v>20. Realizar la Gestión del Buzón de Quejas y Sugerencia.</c:v>
                </c:pt>
                <c:pt idx="3">
                  <c:v>21. Dar Seguimiento al Sistema de Monitoreo de la Administración Pública (SISMAP)</c:v>
                </c:pt>
                <c:pt idx="4">
                  <c:v>22.  Reclutar y Seleccionar los Colaboradores de la DGCN</c:v>
                </c:pt>
              </c:strCache>
            </c:strRef>
          </c:cat>
          <c:val>
            <c:numRef>
              <c:f>'Monitoreo Enero-Marzo'!$L$73:$L$77</c:f>
              <c:numCache>
                <c:formatCode>General</c:formatCode>
                <c:ptCount val="5"/>
                <c:pt idx="0">
                  <c:v>1</c:v>
                </c:pt>
                <c:pt idx="1">
                  <c:v>0.96000000000000008</c:v>
                </c:pt>
                <c:pt idx="2">
                  <c:v>0.92</c:v>
                </c:pt>
                <c:pt idx="3">
                  <c:v>1</c:v>
                </c:pt>
                <c:pt idx="4">
                  <c:v>0.96</c:v>
                </c:pt>
              </c:numCache>
            </c:numRef>
          </c:val>
          <c:extLst>
            <c:ext xmlns:c16="http://schemas.microsoft.com/office/drawing/2014/chart" uri="{C3380CC4-5D6E-409C-BE32-E72D297353CC}">
              <c16:uniqueId val="{00000000-907E-46A4-9F32-D56641E2AA81}"/>
            </c:ext>
          </c:extLst>
        </c:ser>
        <c:dLbls>
          <c:showLegendKey val="0"/>
          <c:showVal val="0"/>
          <c:showCatName val="0"/>
          <c:showSerName val="0"/>
          <c:showPercent val="0"/>
          <c:showBubbleSize val="0"/>
        </c:dLbls>
        <c:gapWidth val="150"/>
        <c:overlap val="-27"/>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r="5400000" sx="96000" sy="96000" algn="ctr" rotWithShape="0">
              <a:srgbClr val="000000">
                <a:alpha val="43137"/>
              </a:srgbClr>
            </a:outerShdw>
          </a:effectLst>
        </c:spPr>
        <c:txPr>
          <a:bodyPr rot="0" spcFirstLastPara="1" vertOverflow="ellipsis" wrap="square" anchor="ctr" anchorCtr="0"/>
          <a:lstStyle/>
          <a:p>
            <a:pPr algn="ctr">
              <a:defRPr lang="en-US" sz="140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min val="0"/>
        </c:scaling>
        <c:delete val="1"/>
        <c:axPos val="l"/>
        <c:numFmt formatCode="General" sourceLinked="1"/>
        <c:majorTickMark val="none"/>
        <c:minorTickMark val="none"/>
        <c:tickLblPos val="nextTo"/>
        <c:crossAx val="97930624"/>
        <c:crosses val="autoZero"/>
        <c:crossBetween val="between"/>
        <c:majorUnit val="0.2"/>
        <c:minorUnit val="4.0000000000000008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400" b="0" i="0" u="none" strike="noStrike" kern="1200" spc="0" baseline="0">
                <a:solidFill>
                  <a:schemeClr val="accent5">
                    <a:lumMod val="50000"/>
                  </a:schemeClr>
                </a:solidFill>
                <a:latin typeface="Book Antiqua" panose="02040602050305030304" pitchFamily="18" charset="0"/>
                <a:ea typeface="+mn-ea"/>
                <a:cs typeface="+mn-cs"/>
              </a:defRPr>
            </a:pPr>
            <a:r>
              <a:rPr lang="en-US" sz="1800"/>
              <a:t>Avance del Trimestre Enero-Marzo 2022</a:t>
            </a:r>
          </a:p>
        </c:rich>
      </c:tx>
      <c:layout>
        <c:manualLayout>
          <c:xMode val="edge"/>
          <c:yMode val="edge"/>
          <c:x val="0.13649377321977835"/>
          <c:y val="3.173030373909335E-2"/>
        </c:manualLayout>
      </c:layout>
      <c:overlay val="0"/>
      <c:spPr>
        <a:noFill/>
        <a:ln>
          <a:noFill/>
        </a:ln>
        <a:effectLst/>
      </c:spPr>
      <c:txPr>
        <a:bodyPr rot="0" spcFirstLastPara="1" vertOverflow="ellipsis" vert="horz" wrap="square" anchor="ctr" anchorCtr="1"/>
        <a:lstStyle/>
        <a:p>
          <a:pPr>
            <a:defRPr lang="en-US" sz="24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6.0169124853308179E-2"/>
          <c:y val="0.20385692638993969"/>
          <c:w val="0.89917763738832435"/>
          <c:h val="0.63011993796160159"/>
        </c:manualLayout>
      </c:layout>
      <c:barChart>
        <c:barDir val="col"/>
        <c:grouping val="clustered"/>
        <c:varyColors val="0"/>
        <c:ser>
          <c:idx val="0"/>
          <c:order val="0"/>
          <c:spPr>
            <a:solidFill>
              <a:srgbClr val="009E00"/>
            </a:solidFill>
            <a:ln>
              <a:noFill/>
            </a:ln>
            <a:effectLst/>
          </c:spPr>
          <c:invertIfNegative val="0"/>
          <c:dPt>
            <c:idx val="1"/>
            <c:invertIfNegative val="0"/>
            <c:bubble3D val="0"/>
            <c:spPr>
              <a:solidFill>
                <a:srgbClr val="FFFF00"/>
              </a:solidFill>
              <a:ln>
                <a:noFill/>
              </a:ln>
              <a:effectLst/>
            </c:spPr>
            <c:extLst>
              <c:ext xmlns:c16="http://schemas.microsoft.com/office/drawing/2014/chart" uri="{C3380CC4-5D6E-409C-BE32-E72D297353CC}">
                <c16:uniqueId val="{00000001-01D6-4A14-8D8A-D293FFBA71BB}"/>
              </c:ext>
            </c:extLst>
          </c:dPt>
          <c:dPt>
            <c:idx val="2"/>
            <c:invertIfNegative val="0"/>
            <c:bubble3D val="0"/>
            <c:spPr>
              <a:solidFill>
                <a:srgbClr val="FF0000"/>
              </a:solidFill>
              <a:ln>
                <a:noFill/>
              </a:ln>
              <a:effectLst/>
            </c:spPr>
            <c:extLst>
              <c:ext xmlns:c16="http://schemas.microsoft.com/office/drawing/2014/chart" uri="{C3380CC4-5D6E-409C-BE32-E72D297353CC}">
                <c16:uniqueId val="{00000003-01D6-4A14-8D8A-D293FFBA71BB}"/>
              </c:ext>
            </c:extLst>
          </c:dPt>
          <c:dLbls>
            <c:spPr>
              <a:noFill/>
              <a:ln>
                <a:noFill/>
              </a:ln>
              <a:effectLst/>
            </c:spPr>
            <c:txPr>
              <a:bodyPr rot="0" spcFirstLastPara="1" vertOverflow="ellipsis" vert="horz" wrap="square" anchor="ctr" anchorCtr="1"/>
              <a:lstStyle/>
              <a:p>
                <a:pPr>
                  <a:defRPr lang="en-US" sz="16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Enero-Marzo'!$J$124:$J$126</c:f>
              <c:strCache>
                <c:ptCount val="3"/>
                <c:pt idx="0">
                  <c:v>Logrado</c:v>
                </c:pt>
                <c:pt idx="1">
                  <c:v>Avanzado</c:v>
                </c:pt>
                <c:pt idx="2">
                  <c:v>No logrado</c:v>
                </c:pt>
              </c:strCache>
            </c:strRef>
          </c:cat>
          <c:val>
            <c:numRef>
              <c:f>'Monitoreo Enero-Marzo'!$O$124:$O$126</c:f>
              <c:numCache>
                <c:formatCode>General</c:formatCode>
                <c:ptCount val="3"/>
                <c:pt idx="0">
                  <c:v>0.85</c:v>
                </c:pt>
                <c:pt idx="1">
                  <c:v>0.11666666666666667</c:v>
                </c:pt>
                <c:pt idx="2">
                  <c:v>3.3333333333333333E-2</c:v>
                </c:pt>
              </c:numCache>
            </c:numRef>
          </c:val>
          <c:extLst>
            <c:ext xmlns:c16="http://schemas.microsoft.com/office/drawing/2014/chart" uri="{C3380CC4-5D6E-409C-BE32-E72D297353CC}">
              <c16:uniqueId val="{00000004-01D6-4A14-8D8A-D293FFBA71BB}"/>
            </c:ext>
          </c:extLst>
        </c:ser>
        <c:dLbls>
          <c:showLegendKey val="0"/>
          <c:showVal val="0"/>
          <c:showCatName val="0"/>
          <c:showSerName val="0"/>
          <c:showPercent val="0"/>
          <c:showBubbleSize val="0"/>
        </c:dLbls>
        <c:gapWidth val="219"/>
        <c:overlap val="-27"/>
        <c:axId val="97707520"/>
        <c:axId val="97709056"/>
      </c:barChart>
      <c:catAx>
        <c:axId val="9770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20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crossAx val="97709056"/>
        <c:crosses val="autoZero"/>
        <c:auto val="1"/>
        <c:lblAlgn val="ctr"/>
        <c:lblOffset val="100"/>
        <c:noMultiLvlLbl val="0"/>
      </c:catAx>
      <c:valAx>
        <c:axId val="9770905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97707520"/>
        <c:crosses val="autoZero"/>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US" sz="20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r>
              <a:rPr lang="es-DO" sz="2000" b="1">
                <a:solidFill>
                  <a:srgbClr val="002060"/>
                </a:solidFill>
                <a:latin typeface="Book Antiqua" panose="02040602050305030304" pitchFamily="18" charset="0"/>
              </a:rPr>
              <a:t>Actividades</a:t>
            </a:r>
            <a:r>
              <a:rPr lang="es-DO" sz="2000" b="1" baseline="0">
                <a:solidFill>
                  <a:srgbClr val="002060"/>
                </a:solidFill>
                <a:latin typeface="Book Antiqua" panose="02040602050305030304" pitchFamily="18" charset="0"/>
              </a:rPr>
              <a:t> Rutinarias </a:t>
            </a:r>
            <a:endParaRPr lang="es-DO" sz="2000" b="1">
              <a:solidFill>
                <a:srgbClr val="002060"/>
              </a:solidFill>
              <a:latin typeface="Book Antiqua" panose="02040602050305030304" pitchFamily="18" charset="0"/>
            </a:endParaRPr>
          </a:p>
        </c:rich>
      </c:tx>
      <c:layout>
        <c:manualLayout>
          <c:xMode val="edge"/>
          <c:yMode val="edge"/>
          <c:x val="0.41698527023892368"/>
          <c:y val="4.358844580777095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0896543725353745E-2"/>
          <c:y val="0.22508452624403544"/>
          <c:w val="0.89368607639201147"/>
          <c:h val="0.50819802317655083"/>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Enero-Marzo'!$A$78:$A$83</c:f>
              <c:strCache>
                <c:ptCount val="6"/>
                <c:pt idx="0">
                  <c:v>23.  Gestionar la tramitación y obtención de Nombramientos y otros.</c:v>
                </c:pt>
                <c:pt idx="1">
                  <c:v>24.  Implementar Programa de Salud, Seguridad Ocupacional y Prevención de Riesgos Laborales en la DGCN.</c:v>
                </c:pt>
                <c:pt idx="2">
                  <c:v>25.  Elaborar Acuerdos   de desempeño alineados al POA.</c:v>
                </c:pt>
                <c:pt idx="3">
                  <c:v>26. Actualizar  Manual de Cargos de la DGCN.</c:v>
                </c:pt>
                <c:pt idx="4">
                  <c:v>27. Diseñar e implementar el programa de Capacitación y Desarrollo del personal.</c:v>
                </c:pt>
                <c:pt idx="5">
                  <c:v>28. Actualizar el sistema de compensación y beneficios.</c:v>
                </c:pt>
              </c:strCache>
            </c:strRef>
          </c:cat>
          <c:val>
            <c:numRef>
              <c:f>'Monitoreo Enero-Marzo'!$L$78:$L$83</c:f>
              <c:numCache>
                <c:formatCode>General</c:formatCode>
                <c:ptCount val="6"/>
                <c:pt idx="0">
                  <c:v>0.96</c:v>
                </c:pt>
                <c:pt idx="1">
                  <c:v>1</c:v>
                </c:pt>
                <c:pt idx="2">
                  <c:v>1</c:v>
                </c:pt>
                <c:pt idx="3">
                  <c:v>0.76</c:v>
                </c:pt>
                <c:pt idx="4">
                  <c:v>1</c:v>
                </c:pt>
                <c:pt idx="5">
                  <c:v>0.96000000000000008</c:v>
                </c:pt>
              </c:numCache>
            </c:numRef>
          </c:val>
          <c:extLst>
            <c:ext xmlns:c16="http://schemas.microsoft.com/office/drawing/2014/chart" uri="{C3380CC4-5D6E-409C-BE32-E72D297353CC}">
              <c16:uniqueId val="{00000002-8B98-4762-802C-BDD8DA03F171}"/>
            </c:ext>
          </c:extLst>
        </c:ser>
        <c:dLbls>
          <c:showLegendKey val="0"/>
          <c:showVal val="0"/>
          <c:showCatName val="0"/>
          <c:showSerName val="0"/>
          <c:showPercent val="0"/>
          <c:showBubbleSize val="0"/>
        </c:dLbls>
        <c:gapWidth val="150"/>
        <c:overlap val="-27"/>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140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scaling>
        <c:delete val="1"/>
        <c:axPos val="l"/>
        <c:numFmt formatCode="General" sourceLinked="1"/>
        <c:majorTickMark val="none"/>
        <c:minorTickMark val="none"/>
        <c:tickLblPos val="nextTo"/>
        <c:crossAx val="979306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r>
              <a:rPr lang="es-DO" b="1"/>
              <a:t>FOCO ESTRATÉGICO 4:  Integración en la Actividad Catastral en la República Dominicana</a:t>
            </a:r>
          </a:p>
        </c:rich>
      </c:tx>
      <c:layout>
        <c:manualLayout>
          <c:xMode val="edge"/>
          <c:yMode val="edge"/>
          <c:x val="0.12655369770163671"/>
          <c:y val="2.1818250873968534E-2"/>
        </c:manualLayout>
      </c:layout>
      <c:overlay val="0"/>
      <c:spPr>
        <a:noFill/>
        <a:ln>
          <a:noFill/>
        </a:ln>
        <a:effectLst/>
      </c:spPr>
      <c:txPr>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0.1006520145564017"/>
          <c:y val="0.21439867135080007"/>
          <c:w val="0.74363722975927138"/>
          <c:h val="0.5362939716976759"/>
        </c:manualLayout>
      </c:layout>
      <c:barChart>
        <c:barDir val="col"/>
        <c:grouping val="clustered"/>
        <c:varyColors val="0"/>
        <c:ser>
          <c:idx val="0"/>
          <c:order val="0"/>
          <c:spPr>
            <a:solidFill>
              <a:srgbClr val="FFFF00"/>
            </a:solidFill>
            <a:ln>
              <a:noFill/>
            </a:ln>
            <a:effectLst/>
          </c:spPr>
          <c:invertIfNegative val="0"/>
          <c:dLbls>
            <c:spPr>
              <a:noFill/>
              <a:ln>
                <a:noFill/>
              </a:ln>
              <a:effectLst/>
            </c:spPr>
            <c:txPr>
              <a:bodyPr rot="0" spcFirstLastPara="1" vertOverflow="ellipsis" vert="horz" wrap="square" anchor="ctr" anchorCtr="1"/>
              <a:lstStyle/>
              <a:p>
                <a:pPr>
                  <a:defRPr lang="en-US" sz="1600" b="1" i="0" u="none" strike="noStrike" kern="1200" spc="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Enero-Marzo'!$A$56</c:f>
              <c:strCache>
                <c:ptCount val="1"/>
                <c:pt idx="0">
                  <c:v>6. Crear  mecanismos de interoperabilidad institucional.
</c:v>
                </c:pt>
              </c:strCache>
            </c:strRef>
          </c:cat>
          <c:val>
            <c:numRef>
              <c:f>'Monitoreo Enero-Marzo'!$L$56:$L$56</c:f>
              <c:numCache>
                <c:formatCode>General</c:formatCode>
                <c:ptCount val="1"/>
                <c:pt idx="0">
                  <c:v>0.8</c:v>
                </c:pt>
              </c:numCache>
            </c:numRef>
          </c:val>
          <c:extLst>
            <c:ext xmlns:c16="http://schemas.microsoft.com/office/drawing/2014/chart" uri="{C3380CC4-5D6E-409C-BE32-E72D297353CC}">
              <c16:uniqueId val="{00000002-4255-408B-85C0-04EF3F43D541}"/>
            </c:ext>
          </c:extLst>
        </c:ser>
        <c:dLbls>
          <c:showLegendKey val="0"/>
          <c:showVal val="0"/>
          <c:showCatName val="0"/>
          <c:showSerName val="0"/>
          <c:showPercent val="0"/>
          <c:showBubbleSize val="0"/>
        </c:dLbls>
        <c:gapWidth val="500"/>
        <c:overlap val="-27"/>
        <c:axId val="96385280"/>
        <c:axId val="97521664"/>
      </c:barChart>
      <c:catAx>
        <c:axId val="963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600" b="1" i="0" u="none" strike="noStrike" kern="1200" spc="0" baseline="0">
                <a:solidFill>
                  <a:schemeClr val="accent5">
                    <a:lumMod val="50000"/>
                  </a:schemeClr>
                </a:solidFill>
                <a:latin typeface="Book Antiqua" panose="02040602050305030304" pitchFamily="18" charset="0"/>
                <a:ea typeface="+mn-ea"/>
                <a:cs typeface="+mn-cs"/>
              </a:defRPr>
            </a:pPr>
            <a:endParaRPr lang="es-DO"/>
          </a:p>
        </c:txPr>
        <c:crossAx val="97521664"/>
        <c:crosses val="autoZero"/>
        <c:auto val="1"/>
        <c:lblAlgn val="ctr"/>
        <c:lblOffset val="100"/>
        <c:noMultiLvlLbl val="0"/>
      </c:catAx>
      <c:valAx>
        <c:axId val="97521664"/>
        <c:scaling>
          <c:orientation val="minMax"/>
          <c:max val="1"/>
          <c:min val="0"/>
        </c:scaling>
        <c:delete val="1"/>
        <c:axPos val="l"/>
        <c:numFmt formatCode="General" sourceLinked="1"/>
        <c:majorTickMark val="none"/>
        <c:minorTickMark val="none"/>
        <c:tickLblPos val="nextTo"/>
        <c:crossAx val="96385280"/>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lang="es-DO" sz="2400" b="1" i="0" u="none" strike="noStrike" kern="1200" spc="0" baseline="0">
                <a:solidFill>
                  <a:srgbClr val="002060"/>
                </a:solidFill>
                <a:latin typeface="Book Antiqua" panose="02040602050305030304" pitchFamily="18" charset="0"/>
                <a:ea typeface="+mn-ea"/>
                <a:cs typeface="+mn-cs"/>
              </a:defRPr>
            </a:pPr>
            <a:r>
              <a:rPr lang="es-DO" sz="2400" b="1" i="0" u="none" strike="noStrike" kern="1200" spc="0" baseline="0">
                <a:solidFill>
                  <a:srgbClr val="002060"/>
                </a:solidFill>
                <a:latin typeface="Book Antiqua" panose="02040602050305030304" pitchFamily="18" charset="0"/>
                <a:ea typeface="+mn-ea"/>
                <a:cs typeface="+mn-cs"/>
              </a:rPr>
              <a:t>Actividades Rutinarias </a:t>
            </a:r>
          </a:p>
        </c:rich>
      </c:tx>
      <c:layout>
        <c:manualLayout>
          <c:xMode val="edge"/>
          <c:yMode val="edge"/>
          <c:x val="0.40506287545832359"/>
          <c:y val="5.3959972582796757E-2"/>
        </c:manualLayout>
      </c:layout>
      <c:overlay val="0"/>
      <c:spPr>
        <a:noFill/>
        <a:ln>
          <a:noFill/>
        </a:ln>
        <a:effectLst/>
      </c:spPr>
      <c:txPr>
        <a:bodyPr rot="0" spcFirstLastPara="1" vertOverflow="ellipsis" vert="horz" wrap="square" anchor="ctr" anchorCtr="1"/>
        <a:lstStyle/>
        <a:p>
          <a:pPr algn="ctr">
            <a:defRPr lang="es-DO"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4.1893602303037993E-2"/>
          <c:y val="0.23321721673245213"/>
          <c:w val="0.89277264492753627"/>
          <c:h val="0.33647844328703708"/>
        </c:manualLayout>
      </c:layout>
      <c:barChart>
        <c:barDir val="col"/>
        <c:grouping val="clustered"/>
        <c:varyColors val="0"/>
        <c:ser>
          <c:idx val="0"/>
          <c:order val="0"/>
          <c:spPr>
            <a:solidFill>
              <a:srgbClr val="009900"/>
            </a:solidFill>
            <a:ln>
              <a:solidFill>
                <a:srgbClr val="009E00"/>
              </a:solidFill>
            </a:ln>
            <a:effectLst/>
          </c:spPr>
          <c:invertIfNegative val="0"/>
          <c:dPt>
            <c:idx val="2"/>
            <c:invertIfNegative val="0"/>
            <c:bubble3D val="0"/>
            <c:spPr>
              <a:solidFill>
                <a:srgbClr val="FFFF00"/>
              </a:solidFill>
              <a:ln>
                <a:solidFill>
                  <a:srgbClr val="FFFF00"/>
                </a:solidFill>
              </a:ln>
              <a:effectLst/>
            </c:spPr>
            <c:extLst>
              <c:ext xmlns:c16="http://schemas.microsoft.com/office/drawing/2014/chart" uri="{C3380CC4-5D6E-409C-BE32-E72D297353CC}">
                <c16:uniqueId val="{00000002-A1C0-4E7A-B9F1-89B119807E8A}"/>
              </c:ext>
            </c:extLst>
          </c:dPt>
          <c:dPt>
            <c:idx val="3"/>
            <c:invertIfNegative val="0"/>
            <c:bubble3D val="0"/>
            <c:spPr>
              <a:solidFill>
                <a:srgbClr val="FF0000"/>
              </a:solidFill>
              <a:ln>
                <a:solidFill>
                  <a:srgbClr val="FF0000"/>
                </a:solidFill>
              </a:ln>
              <a:effectLst/>
            </c:spPr>
            <c:extLst>
              <c:ext xmlns:c16="http://schemas.microsoft.com/office/drawing/2014/chart" uri="{C3380CC4-5D6E-409C-BE32-E72D297353CC}">
                <c16:uniqueId val="{00000003-4128-4237-8C92-896E6282FD12}"/>
              </c:ext>
            </c:extLst>
          </c:dPt>
          <c:dLbls>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Enero-Marzo'!$A$62:$A$67</c:f>
              <c:strCache>
                <c:ptCount val="6"/>
                <c:pt idx="0">
                  <c:v>7.  Inventariar y Valorar los Bienes Inmuebles  a nivel Nacional</c:v>
                </c:pt>
                <c:pt idx="1">
                  <c:v>8. Ciudadanos reciben servicios de:                                                         • Expedición de Certificado de Avalúos                                                   • Certificación de No Inscripción de Inmuebles                            </c:v>
                </c:pt>
                <c:pt idx="2">
                  <c:v>9. Elaborar y actualizar los Estudios de Mercado Locales (Índices de Precios):  
•La Vega
• Espaillat</c:v>
                </c:pt>
                <c:pt idx="3">
                  <c:v>10. Digitalizar Expedientes físicos de los Servicios que ofrece la Institución.</c:v>
                </c:pt>
                <c:pt idx="4">
                  <c:v>11.  Elaborar un Plan de Mejora de los Productos Cartográficos Catastrales.
</c:v>
                </c:pt>
                <c:pt idx="5">
                  <c:v>12.  Realizar el Enlace Catastral y Levantamiento de datos Jurídicos de los Bienes Inmuebles  en el Distrito Nacional </c:v>
                </c:pt>
              </c:strCache>
            </c:strRef>
          </c:cat>
          <c:val>
            <c:numRef>
              <c:f>'Monitoreo Enero-Marzo'!$L$62:$L$67</c:f>
              <c:numCache>
                <c:formatCode>General</c:formatCode>
                <c:ptCount val="6"/>
                <c:pt idx="0">
                  <c:v>1</c:v>
                </c:pt>
                <c:pt idx="1">
                  <c:v>0.92000000000000015</c:v>
                </c:pt>
                <c:pt idx="2">
                  <c:v>0.8</c:v>
                </c:pt>
                <c:pt idx="3">
                  <c:v>0.48936000000000002</c:v>
                </c:pt>
                <c:pt idx="4">
                  <c:v>0.9</c:v>
                </c:pt>
                <c:pt idx="5">
                  <c:v>1</c:v>
                </c:pt>
              </c:numCache>
            </c:numRef>
          </c:val>
          <c:extLst>
            <c:ext xmlns:c16="http://schemas.microsoft.com/office/drawing/2014/chart" uri="{C3380CC4-5D6E-409C-BE32-E72D297353CC}">
              <c16:uniqueId val="{00000001-A1C0-4E7A-B9F1-89B119807E8A}"/>
            </c:ext>
          </c:extLst>
        </c:ser>
        <c:dLbls>
          <c:showLegendKey val="0"/>
          <c:showVal val="0"/>
          <c:showCatName val="0"/>
          <c:showSerName val="0"/>
          <c:showPercent val="0"/>
          <c:showBubbleSize val="0"/>
        </c:dLbls>
        <c:gapWidth val="150"/>
        <c:overlap val="-27"/>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120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scaling>
        <c:delete val="1"/>
        <c:axPos val="l"/>
        <c:numFmt formatCode="General" sourceLinked="1"/>
        <c:majorTickMark val="none"/>
        <c:minorTickMark val="none"/>
        <c:tickLblPos val="nextTo"/>
        <c:crossAx val="979306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000" b="1" i="0" u="none" strike="noStrike" kern="1200" spc="0" baseline="0">
                <a:solidFill>
                  <a:schemeClr val="accent5">
                    <a:lumMod val="50000"/>
                  </a:schemeClr>
                </a:solidFill>
                <a:latin typeface="Book Antiqua" panose="02040602050305030304" pitchFamily="18" charset="0"/>
                <a:ea typeface="+mn-ea"/>
                <a:cs typeface="+mn-cs"/>
              </a:defRPr>
            </a:pPr>
            <a:r>
              <a:rPr lang="es-DO" sz="2000" b="1">
                <a:solidFill>
                  <a:schemeClr val="accent5">
                    <a:lumMod val="50000"/>
                  </a:schemeClr>
                </a:solidFill>
                <a:latin typeface="Book Antiqua" panose="02040602050305030304" pitchFamily="18" charset="0"/>
              </a:rPr>
              <a:t>Actividades</a:t>
            </a:r>
            <a:r>
              <a:rPr lang="es-DO" sz="2000" b="1" baseline="0">
                <a:solidFill>
                  <a:schemeClr val="accent5">
                    <a:lumMod val="50000"/>
                  </a:schemeClr>
                </a:solidFill>
                <a:latin typeface="Book Antiqua" panose="02040602050305030304" pitchFamily="18" charset="0"/>
              </a:rPr>
              <a:t> Rutinarias </a:t>
            </a:r>
            <a:endParaRPr lang="es-DO" sz="2000" b="1">
              <a:solidFill>
                <a:schemeClr val="accent5">
                  <a:lumMod val="50000"/>
                </a:schemeClr>
              </a:solidFill>
              <a:latin typeface="Book Antiqua" panose="02040602050305030304" pitchFamily="18" charset="0"/>
            </a:endParaRPr>
          </a:p>
        </c:rich>
      </c:tx>
      <c:layout>
        <c:manualLayout>
          <c:xMode val="edge"/>
          <c:yMode val="edge"/>
          <c:x val="0.4349722222222222"/>
          <c:y val="5.6589060933496714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accent5">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4.5132613871960203E-5"/>
          <c:y val="0.32749504557328601"/>
          <c:w val="0.81969424743892827"/>
          <c:h val="0.50041882363278245"/>
        </c:manualLayout>
      </c:layout>
      <c:barChart>
        <c:barDir val="col"/>
        <c:grouping val="clustered"/>
        <c:varyColors val="0"/>
        <c:ser>
          <c:idx val="0"/>
          <c:order val="0"/>
          <c:spPr>
            <a:solidFill>
              <a:srgbClr val="009900"/>
            </a:solidFill>
            <a:ln>
              <a:noFill/>
            </a:ln>
            <a:effectLst/>
          </c:spPr>
          <c:invertIfNegative val="0"/>
          <c:dPt>
            <c:idx val="5"/>
            <c:invertIfNegative val="0"/>
            <c:bubble3D val="0"/>
            <c:spPr>
              <a:solidFill>
                <a:srgbClr val="FFFF00"/>
              </a:solidFill>
              <a:ln>
                <a:solidFill>
                  <a:srgbClr val="FFFF00"/>
                </a:solidFill>
              </a:ln>
              <a:effectLst/>
            </c:spPr>
            <c:extLst>
              <c:ext xmlns:c16="http://schemas.microsoft.com/office/drawing/2014/chart" uri="{C3380CC4-5D6E-409C-BE32-E72D297353CC}">
                <c16:uniqueId val="{00000000-3C09-4EAA-8606-3431C8DC9AFF}"/>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'Monitoreo Enero-Marzo'!$A$109:$A$115</c:f>
              <c:strCache>
                <c:ptCount val="7"/>
                <c:pt idx="0">
                  <c:v>54.  Implementación de Gobierno Electrónico (ITICGE)</c:v>
                </c:pt>
                <c:pt idx="1">
                  <c:v>55.  Realizar Mantenimiento y Mejora del Sistema de Información Catastral (SIC).</c:v>
                </c:pt>
                <c:pt idx="2">
                  <c:v>56.  Realizar los soporte informático a usuarios internos y externos.</c:v>
                </c:pt>
                <c:pt idx="3">
                  <c:v>57.  Mantener, actualizar y mejorar la página Web de la DGCN.  </c:v>
                </c:pt>
                <c:pt idx="4">
                  <c:v>58.   Mantener, Actualizar y Mejorar la  Intranet Institucional.</c:v>
                </c:pt>
                <c:pt idx="5">
                  <c:v>59.  Implementar el Plan de Gestión de Riesgos.</c:v>
                </c:pt>
                <c:pt idx="6">
                  <c:v>60. Cumplir con el indicador del Sistema de Metas Presidenciales sobre la Ley Núm. 200-04.</c:v>
                </c:pt>
              </c:strCache>
            </c:strRef>
          </c:cat>
          <c:val>
            <c:numRef>
              <c:f>'Monitoreo Enero-Marzo'!$L$109:$L$115</c:f>
              <c:numCache>
                <c:formatCode>General</c:formatCode>
                <c:ptCount val="7"/>
                <c:pt idx="0">
                  <c:v>0.99044444444444435</c:v>
                </c:pt>
                <c:pt idx="1">
                  <c:v>1</c:v>
                </c:pt>
                <c:pt idx="2">
                  <c:v>1</c:v>
                </c:pt>
                <c:pt idx="3">
                  <c:v>0.96000000000000008</c:v>
                </c:pt>
                <c:pt idx="4">
                  <c:v>1</c:v>
                </c:pt>
                <c:pt idx="5">
                  <c:v>0.76</c:v>
                </c:pt>
                <c:pt idx="6">
                  <c:v>0.85</c:v>
                </c:pt>
              </c:numCache>
            </c:numRef>
          </c:val>
          <c:extLst>
            <c:ext xmlns:c16="http://schemas.microsoft.com/office/drawing/2014/chart" uri="{C3380CC4-5D6E-409C-BE32-E72D297353CC}">
              <c16:uniqueId val="{00000000-A857-4420-ADF5-50C412747745}"/>
            </c:ext>
          </c:extLst>
        </c:ser>
        <c:dLbls>
          <c:showLegendKey val="0"/>
          <c:showVal val="0"/>
          <c:showCatName val="0"/>
          <c:showSerName val="0"/>
          <c:showPercent val="0"/>
          <c:showBubbleSize val="0"/>
        </c:dLbls>
        <c:gapWidth val="150"/>
        <c:overlap val="-27"/>
        <c:axId val="97667328"/>
        <c:axId val="97677312"/>
      </c:barChart>
      <c:catAx>
        <c:axId val="9766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5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97677312"/>
        <c:crosses val="autoZero"/>
        <c:auto val="1"/>
        <c:lblAlgn val="ctr"/>
        <c:lblOffset val="100"/>
        <c:noMultiLvlLbl val="0"/>
      </c:catAx>
      <c:valAx>
        <c:axId val="97677312"/>
        <c:scaling>
          <c:orientation val="minMax"/>
          <c:max val="1"/>
          <c:min val="0"/>
        </c:scaling>
        <c:delete val="1"/>
        <c:axPos val="l"/>
        <c:numFmt formatCode="General" sourceLinked="1"/>
        <c:majorTickMark val="none"/>
        <c:minorTickMark val="none"/>
        <c:tickLblPos val="nextTo"/>
        <c:crossAx val="9766732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3</xdr:col>
      <xdr:colOff>135548</xdr:colOff>
      <xdr:row>0</xdr:row>
      <xdr:rowOff>54428</xdr:rowOff>
    </xdr:from>
    <xdr:to>
      <xdr:col>5</xdr:col>
      <xdr:colOff>660544</xdr:colOff>
      <xdr:row>6</xdr:row>
      <xdr:rowOff>102130</xdr:rowOff>
    </xdr:to>
    <xdr:pic>
      <xdr:nvPicPr>
        <xdr:cNvPr id="2" name="8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1977" y="54428"/>
          <a:ext cx="2892637" cy="151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163129</xdr:colOff>
      <xdr:row>19</xdr:row>
      <xdr:rowOff>1740776</xdr:rowOff>
    </xdr:from>
    <xdr:to>
      <xdr:col>32</xdr:col>
      <xdr:colOff>601060</xdr:colOff>
      <xdr:row>28</xdr:row>
      <xdr:rowOff>250090</xdr:rowOff>
    </xdr:to>
    <xdr:graphicFrame macro="">
      <xdr:nvGraphicFramePr>
        <xdr:cNvPr id="11" name="Gráfico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381192</xdr:colOff>
      <xdr:row>16</xdr:row>
      <xdr:rowOff>143970</xdr:rowOff>
    </xdr:from>
    <xdr:to>
      <xdr:col>31</xdr:col>
      <xdr:colOff>634586</xdr:colOff>
      <xdr:row>19</xdr:row>
      <xdr:rowOff>1072641</xdr:rowOff>
    </xdr:to>
    <xdr:graphicFrame macro="">
      <xdr:nvGraphicFramePr>
        <xdr:cNvPr id="8" name="Gráfico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654707</xdr:colOff>
      <xdr:row>29</xdr:row>
      <xdr:rowOff>367861</xdr:rowOff>
    </xdr:from>
    <xdr:to>
      <xdr:col>33</xdr:col>
      <xdr:colOff>607628</xdr:colOff>
      <xdr:row>38</xdr:row>
      <xdr:rowOff>282935</xdr:rowOff>
    </xdr:to>
    <xdr:graphicFrame macro="">
      <xdr:nvGraphicFramePr>
        <xdr:cNvPr id="9" name="Gráfico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27706</xdr:colOff>
      <xdr:row>61</xdr:row>
      <xdr:rowOff>786983</xdr:rowOff>
    </xdr:from>
    <xdr:to>
      <xdr:col>35</xdr:col>
      <xdr:colOff>1050039</xdr:colOff>
      <xdr:row>64</xdr:row>
      <xdr:rowOff>879843</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759036</xdr:colOff>
      <xdr:row>91</xdr:row>
      <xdr:rowOff>545846</xdr:rowOff>
    </xdr:from>
    <xdr:to>
      <xdr:col>25</xdr:col>
      <xdr:colOff>694433</xdr:colOff>
      <xdr:row>94</xdr:row>
      <xdr:rowOff>176705</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245839</xdr:colOff>
      <xdr:row>67</xdr:row>
      <xdr:rowOff>702080</xdr:rowOff>
    </xdr:from>
    <xdr:to>
      <xdr:col>37</xdr:col>
      <xdr:colOff>565329</xdr:colOff>
      <xdr:row>70</xdr:row>
      <xdr:rowOff>575283</xdr:rowOff>
    </xdr:to>
    <xdr:graphicFrame macro="">
      <xdr:nvGraphicFramePr>
        <xdr:cNvPr id="17" name="Gráfico 11">
          <a:extLst>
            <a:ext uri="{FF2B5EF4-FFF2-40B4-BE49-F238E27FC236}">
              <a16:creationId xmlns:a16="http://schemas.microsoft.com/office/drawing/2014/main" id="{007F005D-051C-4CF7-8B32-B872E8D2F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215464</xdr:colOff>
      <xdr:row>39</xdr:row>
      <xdr:rowOff>297575</xdr:rowOff>
    </xdr:from>
    <xdr:to>
      <xdr:col>32</xdr:col>
      <xdr:colOff>164225</xdr:colOff>
      <xdr:row>42</xdr:row>
      <xdr:rowOff>118790</xdr:rowOff>
    </xdr:to>
    <xdr:graphicFrame macro="">
      <xdr:nvGraphicFramePr>
        <xdr:cNvPr id="18" name="Gráfico 17">
          <a:extLst>
            <a:ext uri="{FF2B5EF4-FFF2-40B4-BE49-F238E27FC236}">
              <a16:creationId xmlns:a16="http://schemas.microsoft.com/office/drawing/2014/main" id="{569BD1A6-0394-4063-8BED-CC4360F01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758587</xdr:colOff>
      <xdr:row>42</xdr:row>
      <xdr:rowOff>423378</xdr:rowOff>
    </xdr:from>
    <xdr:to>
      <xdr:col>35</xdr:col>
      <xdr:colOff>1239146</xdr:colOff>
      <xdr:row>52</xdr:row>
      <xdr:rowOff>41803</xdr:rowOff>
    </xdr:to>
    <xdr:graphicFrame macro="">
      <xdr:nvGraphicFramePr>
        <xdr:cNvPr id="14" name="Gráfico 13">
          <a:extLst>
            <a:ext uri="{FF2B5EF4-FFF2-40B4-BE49-F238E27FC236}">
              <a16:creationId xmlns:a16="http://schemas.microsoft.com/office/drawing/2014/main" id="{0F258DB1-B752-4D98-AA87-5362FE80E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80851</xdr:colOff>
      <xdr:row>87</xdr:row>
      <xdr:rowOff>806605</xdr:rowOff>
    </xdr:from>
    <xdr:to>
      <xdr:col>36</xdr:col>
      <xdr:colOff>117146</xdr:colOff>
      <xdr:row>89</xdr:row>
      <xdr:rowOff>1018628</xdr:rowOff>
    </xdr:to>
    <xdr:graphicFrame macro="">
      <xdr:nvGraphicFramePr>
        <xdr:cNvPr id="19" name="Gráfico 18">
          <a:extLst>
            <a:ext uri="{FF2B5EF4-FFF2-40B4-BE49-F238E27FC236}">
              <a16:creationId xmlns:a16="http://schemas.microsoft.com/office/drawing/2014/main" id="{6DFF9CF6-BB08-4746-976F-84938F6B0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1001766</xdr:colOff>
      <xdr:row>54</xdr:row>
      <xdr:rowOff>164224</xdr:rowOff>
    </xdr:from>
    <xdr:to>
      <xdr:col>36</xdr:col>
      <xdr:colOff>485704</xdr:colOff>
      <xdr:row>60</xdr:row>
      <xdr:rowOff>336908</xdr:rowOff>
    </xdr:to>
    <xdr:graphicFrame macro="">
      <xdr:nvGraphicFramePr>
        <xdr:cNvPr id="15" name="Gráfico 14">
          <a:extLst>
            <a:ext uri="{FF2B5EF4-FFF2-40B4-BE49-F238E27FC236}">
              <a16:creationId xmlns:a16="http://schemas.microsoft.com/office/drawing/2014/main" id="{D285298B-EF7A-4D95-96D4-5F5DB6576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328449</xdr:colOff>
      <xdr:row>70</xdr:row>
      <xdr:rowOff>1478017</xdr:rowOff>
    </xdr:from>
    <xdr:to>
      <xdr:col>35</xdr:col>
      <xdr:colOff>1733942</xdr:colOff>
      <xdr:row>73</xdr:row>
      <xdr:rowOff>87526</xdr:rowOff>
    </xdr:to>
    <xdr:graphicFrame macro="">
      <xdr:nvGraphicFramePr>
        <xdr:cNvPr id="20" name="Gráfico 19">
          <a:extLst>
            <a:ext uri="{FF2B5EF4-FFF2-40B4-BE49-F238E27FC236}">
              <a16:creationId xmlns:a16="http://schemas.microsoft.com/office/drawing/2014/main" id="{A7A139AC-2E24-4FE8-9AD4-A0420E2AA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744490</xdr:colOff>
      <xdr:row>76</xdr:row>
      <xdr:rowOff>344870</xdr:rowOff>
    </xdr:from>
    <xdr:to>
      <xdr:col>41</xdr:col>
      <xdr:colOff>512481</xdr:colOff>
      <xdr:row>78</xdr:row>
      <xdr:rowOff>1707931</xdr:rowOff>
    </xdr:to>
    <xdr:graphicFrame macro="">
      <xdr:nvGraphicFramePr>
        <xdr:cNvPr id="22" name="Gráfico 21">
          <a:extLst>
            <a:ext uri="{FF2B5EF4-FFF2-40B4-BE49-F238E27FC236}">
              <a16:creationId xmlns:a16="http://schemas.microsoft.com/office/drawing/2014/main" id="{57F36285-DA40-4FC2-A7B5-7E68EC24F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xdr:col>
      <xdr:colOff>617482</xdr:colOff>
      <xdr:row>78</xdr:row>
      <xdr:rowOff>2334168</xdr:rowOff>
    </xdr:from>
    <xdr:to>
      <xdr:col>35</xdr:col>
      <xdr:colOff>1395907</xdr:colOff>
      <xdr:row>80</xdr:row>
      <xdr:rowOff>213490</xdr:rowOff>
    </xdr:to>
    <xdr:graphicFrame macro="">
      <xdr:nvGraphicFramePr>
        <xdr:cNvPr id="24" name="Gráfico 23">
          <a:extLst>
            <a:ext uri="{FF2B5EF4-FFF2-40B4-BE49-F238E27FC236}">
              <a16:creationId xmlns:a16="http://schemas.microsoft.com/office/drawing/2014/main" id="{C58DFEEE-7DAC-48FC-8FF1-1026E30FD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706164</xdr:colOff>
      <xdr:row>82</xdr:row>
      <xdr:rowOff>476251</xdr:rowOff>
    </xdr:from>
    <xdr:to>
      <xdr:col>35</xdr:col>
      <xdr:colOff>1484589</xdr:colOff>
      <xdr:row>84</xdr:row>
      <xdr:rowOff>1147384</xdr:rowOff>
    </xdr:to>
    <xdr:graphicFrame macro="">
      <xdr:nvGraphicFramePr>
        <xdr:cNvPr id="25" name="Gráfico 24">
          <a:extLst>
            <a:ext uri="{FF2B5EF4-FFF2-40B4-BE49-F238E27FC236}">
              <a16:creationId xmlns:a16="http://schemas.microsoft.com/office/drawing/2014/main" id="{24EF5F95-F59D-4378-B09A-1E85E648E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xdr:col>
      <xdr:colOff>607630</xdr:colOff>
      <xdr:row>84</xdr:row>
      <xdr:rowOff>1576551</xdr:rowOff>
    </xdr:from>
    <xdr:to>
      <xdr:col>36</xdr:col>
      <xdr:colOff>519707</xdr:colOff>
      <xdr:row>86</xdr:row>
      <xdr:rowOff>1209830</xdr:rowOff>
    </xdr:to>
    <xdr:graphicFrame macro="">
      <xdr:nvGraphicFramePr>
        <xdr:cNvPr id="26" name="Gráfico 25">
          <a:extLst>
            <a:ext uri="{FF2B5EF4-FFF2-40B4-BE49-F238E27FC236}">
              <a16:creationId xmlns:a16="http://schemas.microsoft.com/office/drawing/2014/main" id="{4827051D-EBAA-4098-ABBB-63B05B5AC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142"/>
  <sheetViews>
    <sheetView showGridLines="0" showRowColHeaders="0" tabSelected="1" view="pageBreakPreview" topLeftCell="A103" zoomScale="58" zoomScaleNormal="58" zoomScaleSheetLayoutView="58" workbookViewId="0">
      <selection activeCell="J8" sqref="J8"/>
    </sheetView>
  </sheetViews>
  <sheetFormatPr baseColWidth="10" defaultColWidth="11.5703125" defaultRowHeight="15" x14ac:dyDescent="0.25"/>
  <cols>
    <col min="1" max="1" width="55.85546875" customWidth="1"/>
    <col min="2" max="2" width="35.140625" customWidth="1"/>
    <col min="3" max="3" width="26" customWidth="1"/>
    <col min="4" max="4" width="13.7109375" customWidth="1"/>
    <col min="5" max="5" width="21.85546875" customWidth="1"/>
    <col min="6" max="6" width="19.42578125" customWidth="1"/>
    <col min="7" max="7" width="14.7109375" customWidth="1"/>
    <col min="8" max="8" width="15.85546875" customWidth="1"/>
    <col min="9" max="9" width="15.7109375" customWidth="1"/>
    <col min="10" max="10" width="17.140625" customWidth="1"/>
    <col min="11" max="11" width="13.85546875" customWidth="1"/>
    <col min="12" max="12" width="19" customWidth="1"/>
    <col min="13" max="13" width="14" customWidth="1"/>
    <col min="14" max="14" width="18.5703125" hidden="1" customWidth="1"/>
    <col min="15" max="15" width="57.85546875" customWidth="1"/>
    <col min="16" max="16" width="6.42578125" style="19" customWidth="1"/>
    <col min="17" max="18" width="20.28515625" customWidth="1"/>
    <col min="19" max="19" width="15.7109375" customWidth="1"/>
    <col min="20" max="20" width="11.42578125" customWidth="1"/>
    <col min="27" max="27" width="11.42578125" customWidth="1"/>
    <col min="35" max="35" width="32.140625" customWidth="1"/>
    <col min="36" max="36" width="26.42578125" customWidth="1"/>
  </cols>
  <sheetData>
    <row r="2" spans="1:23" ht="16.5" customHeight="1" x14ac:dyDescent="0.3">
      <c r="T2" s="1" t="s">
        <v>93</v>
      </c>
      <c r="U2" s="1" t="s">
        <v>94</v>
      </c>
      <c r="V2" s="1" t="s">
        <v>95</v>
      </c>
      <c r="W2" s="2"/>
    </row>
    <row r="3" spans="1:23" ht="19.5" customHeight="1" x14ac:dyDescent="0.4">
      <c r="A3" s="59"/>
      <c r="B3" s="59"/>
      <c r="C3" s="59"/>
      <c r="D3" s="59"/>
      <c r="E3" s="59"/>
      <c r="F3" s="59"/>
      <c r="G3" s="59"/>
      <c r="H3" s="59"/>
      <c r="I3" s="59"/>
      <c r="J3" s="59"/>
      <c r="K3" s="59"/>
      <c r="L3" s="59"/>
      <c r="M3" s="59"/>
      <c r="N3" s="59"/>
      <c r="O3" s="59"/>
      <c r="T3" s="3"/>
      <c r="U3" s="4"/>
      <c r="V3" s="5"/>
      <c r="W3" s="2"/>
    </row>
    <row r="4" spans="1:23" ht="20.25" customHeight="1" x14ac:dyDescent="0.4">
      <c r="A4" s="59"/>
      <c r="B4" s="59"/>
      <c r="C4" s="59"/>
      <c r="D4" s="59"/>
      <c r="E4" s="59"/>
      <c r="F4" s="59"/>
      <c r="G4" s="59"/>
      <c r="H4" s="59"/>
      <c r="I4" s="59"/>
      <c r="J4" s="59"/>
      <c r="K4" s="59"/>
      <c r="L4" s="59"/>
      <c r="M4" s="59"/>
      <c r="N4" s="59"/>
      <c r="O4" s="59"/>
      <c r="T4" s="6">
        <v>0.9</v>
      </c>
      <c r="U4" s="6">
        <v>0.8</v>
      </c>
      <c r="V4" s="6">
        <v>0.7</v>
      </c>
      <c r="W4" s="2"/>
    </row>
    <row r="5" spans="1:23" ht="19.5" customHeight="1" x14ac:dyDescent="0.4">
      <c r="A5" s="59"/>
      <c r="B5" s="59"/>
      <c r="C5" s="59"/>
      <c r="D5" s="59"/>
      <c r="E5" s="59"/>
      <c r="F5" s="59"/>
      <c r="G5" s="59"/>
      <c r="H5" s="59"/>
      <c r="I5" s="59"/>
      <c r="J5" s="59"/>
      <c r="K5" s="59"/>
      <c r="L5" s="59"/>
      <c r="M5" s="59"/>
      <c r="N5" s="59"/>
      <c r="O5" s="59"/>
    </row>
    <row r="6" spans="1:23" ht="26.25" x14ac:dyDescent="0.4">
      <c r="A6" s="59"/>
      <c r="B6" s="59"/>
      <c r="C6" s="59"/>
      <c r="D6" s="59"/>
      <c r="E6" s="59"/>
      <c r="F6" s="59"/>
      <c r="G6" s="59"/>
      <c r="H6" s="59"/>
      <c r="I6" s="59"/>
      <c r="J6" s="59"/>
      <c r="K6" s="59"/>
      <c r="L6" s="59"/>
      <c r="M6" s="59"/>
      <c r="N6" s="59"/>
      <c r="O6" s="59"/>
    </row>
    <row r="7" spans="1:23" ht="26.25" x14ac:dyDescent="0.4">
      <c r="A7" s="59"/>
      <c r="B7" s="59"/>
      <c r="C7" s="59"/>
      <c r="D7" s="59"/>
      <c r="E7" s="59"/>
      <c r="F7" s="59"/>
      <c r="G7" s="59"/>
      <c r="H7" s="59"/>
      <c r="I7" s="59"/>
      <c r="J7" s="59"/>
      <c r="K7" s="59"/>
      <c r="L7" s="59"/>
      <c r="M7" s="59"/>
      <c r="N7" s="59"/>
      <c r="O7" s="59"/>
    </row>
    <row r="8" spans="1:23" s="18" customFormat="1" ht="22.5" customHeight="1" x14ac:dyDescent="0.4">
      <c r="A8" s="59"/>
      <c r="B8" s="59"/>
      <c r="C8" s="59"/>
      <c r="D8" s="59"/>
      <c r="E8" s="59" t="s">
        <v>322</v>
      </c>
      <c r="F8" s="59"/>
      <c r="G8" s="59"/>
      <c r="H8" s="59"/>
      <c r="I8" s="59"/>
      <c r="J8" s="59"/>
      <c r="K8" s="59"/>
      <c r="L8" s="59"/>
      <c r="M8" s="59"/>
      <c r="N8" s="59"/>
      <c r="O8" s="59"/>
      <c r="P8" s="20"/>
    </row>
    <row r="9" spans="1:23" ht="30" customHeight="1" x14ac:dyDescent="0.4">
      <c r="A9" s="59" t="s">
        <v>18</v>
      </c>
      <c r="B9" s="59"/>
      <c r="C9" s="59"/>
      <c r="D9" s="59"/>
      <c r="E9" s="59"/>
      <c r="F9" s="59"/>
      <c r="G9" s="59"/>
      <c r="H9" s="59"/>
      <c r="I9" s="59"/>
      <c r="J9" s="59"/>
      <c r="K9" s="59"/>
      <c r="L9" s="59"/>
      <c r="M9" s="59"/>
      <c r="N9" s="59"/>
      <c r="O9" s="59"/>
      <c r="P9" s="15"/>
      <c r="Q9" s="15"/>
      <c r="R9" s="15"/>
    </row>
    <row r="10" spans="1:23" ht="60" customHeight="1" x14ac:dyDescent="0.4">
      <c r="A10" s="59" t="s">
        <v>19</v>
      </c>
      <c r="B10" s="59"/>
      <c r="C10" s="59"/>
      <c r="D10" s="59"/>
      <c r="E10" s="59"/>
      <c r="F10" s="59"/>
      <c r="G10" s="59"/>
      <c r="H10" s="59"/>
      <c r="I10" s="59"/>
      <c r="J10" s="59"/>
      <c r="K10" s="59"/>
      <c r="L10" s="59"/>
      <c r="M10" s="59"/>
      <c r="N10" s="59"/>
      <c r="O10" s="59"/>
      <c r="P10" s="16"/>
      <c r="Q10" s="16"/>
      <c r="R10" s="16"/>
    </row>
    <row r="11" spans="1:23" ht="26.25" x14ac:dyDescent="0.4">
      <c r="A11" s="59" t="s">
        <v>20</v>
      </c>
      <c r="B11" s="59"/>
      <c r="C11" s="59"/>
      <c r="D11" s="59"/>
      <c r="E11" s="59"/>
      <c r="F11" s="59"/>
      <c r="G11" s="59"/>
      <c r="H11" s="59"/>
      <c r="I11" s="59"/>
      <c r="J11" s="59"/>
      <c r="K11" s="59"/>
      <c r="L11" s="59"/>
      <c r="M11" s="59"/>
      <c r="N11" s="59"/>
      <c r="O11" s="59"/>
      <c r="P11" s="16"/>
      <c r="Q11" s="16"/>
      <c r="R11" s="16"/>
    </row>
    <row r="12" spans="1:23" ht="27" customHeight="1" x14ac:dyDescent="0.4">
      <c r="A12" s="59" t="s">
        <v>21</v>
      </c>
      <c r="B12" s="59"/>
      <c r="C12" s="59"/>
      <c r="D12" s="59"/>
      <c r="E12" s="59"/>
      <c r="F12" s="59"/>
      <c r="G12" s="59"/>
      <c r="H12" s="59"/>
      <c r="I12" s="59"/>
      <c r="J12" s="59"/>
      <c r="K12" s="59"/>
      <c r="L12" s="59"/>
      <c r="M12" s="59"/>
      <c r="N12" s="59"/>
      <c r="O12" s="59"/>
      <c r="P12" s="17"/>
      <c r="Q12" s="17"/>
      <c r="R12" s="17"/>
    </row>
    <row r="13" spans="1:23" ht="17.25" customHeight="1" x14ac:dyDescent="0.4">
      <c r="A13" s="59" t="s">
        <v>22</v>
      </c>
      <c r="B13" s="59"/>
      <c r="C13" s="59"/>
      <c r="D13" s="59"/>
      <c r="E13" s="59"/>
      <c r="F13" s="59"/>
      <c r="G13" s="59"/>
      <c r="H13" s="59"/>
      <c r="I13" s="59"/>
      <c r="J13" s="59"/>
      <c r="K13" s="59"/>
      <c r="L13" s="59"/>
      <c r="M13" s="59"/>
      <c r="N13" s="59"/>
      <c r="O13" s="59"/>
      <c r="P13" s="17"/>
      <c r="Q13" s="17"/>
      <c r="R13" s="17"/>
    </row>
    <row r="14" spans="1:23" ht="18.75" customHeight="1" x14ac:dyDescent="0.4">
      <c r="A14" s="59" t="s">
        <v>23</v>
      </c>
      <c r="B14" s="59"/>
      <c r="C14" s="59"/>
      <c r="D14" s="59"/>
      <c r="E14" s="59"/>
      <c r="F14" s="59"/>
      <c r="G14" s="59"/>
      <c r="H14" s="59"/>
      <c r="I14" s="59"/>
      <c r="J14" s="59"/>
      <c r="K14" s="59"/>
      <c r="L14" s="59"/>
      <c r="M14" s="59"/>
      <c r="N14" s="59"/>
      <c r="O14" s="59"/>
      <c r="P14" s="17"/>
      <c r="Q14" s="17"/>
      <c r="R14" s="17"/>
    </row>
    <row r="15" spans="1:23" ht="18.75" customHeight="1" x14ac:dyDescent="0.4">
      <c r="A15" s="59" t="s">
        <v>24</v>
      </c>
      <c r="B15" s="59"/>
      <c r="C15" s="59"/>
      <c r="D15" s="59"/>
      <c r="E15" s="59"/>
      <c r="F15" s="59"/>
      <c r="G15" s="59"/>
      <c r="H15" s="59"/>
      <c r="I15" s="59"/>
      <c r="J15" s="59"/>
      <c r="K15" s="59"/>
      <c r="L15" s="59"/>
      <c r="M15" s="59"/>
      <c r="N15" s="59"/>
      <c r="O15" s="59"/>
      <c r="P15" s="17"/>
      <c r="Q15" s="17"/>
      <c r="R15" s="17"/>
    </row>
    <row r="16" spans="1:23" ht="30.75" customHeight="1" x14ac:dyDescent="0.4">
      <c r="A16" s="59" t="s">
        <v>25</v>
      </c>
      <c r="B16" s="59"/>
      <c r="C16" s="59"/>
      <c r="D16" s="59"/>
      <c r="E16" s="59"/>
      <c r="F16" s="59"/>
      <c r="G16" s="59"/>
      <c r="H16" s="59"/>
      <c r="I16" s="59"/>
      <c r="J16" s="59"/>
      <c r="K16" s="59"/>
      <c r="L16" s="59"/>
      <c r="M16" s="59"/>
      <c r="N16" s="59"/>
      <c r="O16" s="59"/>
      <c r="P16" s="14"/>
      <c r="Q16" s="14"/>
      <c r="R16" s="14"/>
    </row>
    <row r="17" spans="1:22" ht="40.5" customHeight="1" x14ac:dyDescent="0.4">
      <c r="A17" s="59"/>
      <c r="B17" s="59"/>
      <c r="C17" s="59"/>
      <c r="D17" s="59"/>
      <c r="E17" s="59"/>
      <c r="F17" s="59"/>
      <c r="G17" s="59" t="s">
        <v>4</v>
      </c>
      <c r="H17" s="59"/>
      <c r="I17" s="59"/>
      <c r="J17" s="59"/>
      <c r="K17" s="59" t="s">
        <v>5</v>
      </c>
      <c r="L17" s="59"/>
      <c r="M17" s="59"/>
      <c r="N17" s="59"/>
      <c r="O17" s="59" t="s">
        <v>6</v>
      </c>
    </row>
    <row r="18" spans="1:22" ht="49.5" customHeight="1" x14ac:dyDescent="0.4">
      <c r="A18" s="59" t="s">
        <v>7</v>
      </c>
      <c r="B18" s="59" t="s">
        <v>8</v>
      </c>
      <c r="C18" s="59" t="s">
        <v>9</v>
      </c>
      <c r="D18" s="59" t="s">
        <v>10</v>
      </c>
      <c r="E18" s="59" t="s">
        <v>11</v>
      </c>
      <c r="F18" s="59" t="s">
        <v>324</v>
      </c>
      <c r="G18" s="59" t="s">
        <v>136</v>
      </c>
      <c r="H18" s="59" t="s">
        <v>137</v>
      </c>
      <c r="I18" s="59" t="s">
        <v>138</v>
      </c>
      <c r="J18" s="59" t="s">
        <v>325</v>
      </c>
      <c r="K18" s="59" t="s">
        <v>12</v>
      </c>
      <c r="L18" s="59" t="s">
        <v>13</v>
      </c>
      <c r="M18" s="59" t="s">
        <v>14</v>
      </c>
      <c r="N18" s="59"/>
      <c r="O18" s="59"/>
    </row>
    <row r="19" spans="1:22" ht="174" customHeight="1" x14ac:dyDescent="0.4">
      <c r="A19" s="59" t="s">
        <v>243</v>
      </c>
      <c r="B19" s="59" t="s">
        <v>124</v>
      </c>
      <c r="C19" s="59" t="s">
        <v>125</v>
      </c>
      <c r="D19" s="59" t="s">
        <v>13</v>
      </c>
      <c r="E19" s="59" t="s">
        <v>312</v>
      </c>
      <c r="F19" s="59">
        <v>0.43</v>
      </c>
      <c r="G19" s="59">
        <v>0.15</v>
      </c>
      <c r="H19" s="59">
        <v>0.15</v>
      </c>
      <c r="I19" s="59">
        <v>0.11</v>
      </c>
      <c r="J19" s="59">
        <f>SUM(G19:I19)</f>
        <v>0.41</v>
      </c>
      <c r="K19" s="59">
        <f t="shared" ref="K19" si="0">+J19-F19</f>
        <v>-2.0000000000000018E-2</v>
      </c>
      <c r="L19" s="59">
        <f>J19/F19</f>
        <v>0.95348837209302317</v>
      </c>
      <c r="M19" s="59" t="str">
        <f t="shared" ref="M19" si="1">IF(L19&lt;=$V$4,"T",IF(L19&lt;=$U$4,"R",IF(L19&gt;=$T$4,"P")))</f>
        <v>P</v>
      </c>
      <c r="N19" s="59" t="s">
        <v>94</v>
      </c>
      <c r="O19" s="59" t="s">
        <v>228</v>
      </c>
    </row>
    <row r="20" spans="1:22" ht="254.25" customHeight="1" x14ac:dyDescent="0.4">
      <c r="A20" s="59" t="s">
        <v>244</v>
      </c>
      <c r="B20" s="59" t="s">
        <v>126</v>
      </c>
      <c r="C20" s="59" t="s">
        <v>108</v>
      </c>
      <c r="D20" s="59" t="s">
        <v>13</v>
      </c>
      <c r="E20" s="59" t="s">
        <v>127</v>
      </c>
      <c r="F20" s="59">
        <v>0.3</v>
      </c>
      <c r="G20" s="59">
        <v>0.12</v>
      </c>
      <c r="H20" s="59">
        <v>0.1</v>
      </c>
      <c r="I20" s="59">
        <v>0.08</v>
      </c>
      <c r="J20" s="59">
        <f t="shared" ref="J20" si="2">SUM(G20:I20)</f>
        <v>0.3</v>
      </c>
      <c r="K20" s="59">
        <f t="shared" ref="K20" si="3">+J20-F20</f>
        <v>0</v>
      </c>
      <c r="L20" s="59">
        <f t="shared" ref="L20" si="4">J20/F20</f>
        <v>1</v>
      </c>
      <c r="M20" s="59" t="str">
        <f>IF(L20&lt;=$V$4,"T",IF(L20&lt;=$U$4,"R",IF(L20&gt;=$T$4,"P")))</f>
        <v>P</v>
      </c>
      <c r="N20" s="59" t="s">
        <v>94</v>
      </c>
      <c r="O20" s="59" t="s">
        <v>314</v>
      </c>
    </row>
    <row r="21" spans="1:22" ht="42.75" customHeight="1" x14ac:dyDescent="0.4">
      <c r="A21" s="59"/>
      <c r="B21" s="59"/>
      <c r="C21" s="59"/>
      <c r="D21" s="59"/>
      <c r="E21" s="59"/>
      <c r="F21" s="59"/>
      <c r="G21" s="59"/>
      <c r="H21" s="59"/>
      <c r="I21" s="59"/>
      <c r="J21" s="59"/>
      <c r="K21" s="59"/>
      <c r="L21" s="59"/>
      <c r="M21" s="59"/>
      <c r="N21" s="59"/>
      <c r="O21" s="59"/>
    </row>
    <row r="22" spans="1:22" ht="24" customHeight="1" x14ac:dyDescent="0.4">
      <c r="A22" s="59" t="s">
        <v>0</v>
      </c>
      <c r="B22" s="59"/>
      <c r="C22" s="59"/>
      <c r="D22" s="59"/>
      <c r="E22" s="59"/>
      <c r="F22" s="59"/>
      <c r="G22" s="59"/>
      <c r="H22" s="59"/>
      <c r="I22" s="59"/>
      <c r="J22" s="59"/>
      <c r="K22" s="59"/>
      <c r="L22" s="59"/>
      <c r="M22" s="59"/>
      <c r="N22" s="59"/>
      <c r="O22" s="59"/>
    </row>
    <row r="23" spans="1:22" ht="18.75" customHeight="1" x14ac:dyDescent="0.4">
      <c r="A23" s="59" t="s">
        <v>50</v>
      </c>
      <c r="B23" s="59"/>
      <c r="C23" s="59"/>
      <c r="D23" s="59"/>
      <c r="E23" s="59"/>
      <c r="F23" s="59"/>
      <c r="G23" s="59"/>
      <c r="H23" s="59"/>
      <c r="I23" s="59"/>
      <c r="J23" s="59"/>
      <c r="K23" s="59"/>
      <c r="L23" s="59"/>
      <c r="M23" s="59"/>
      <c r="N23" s="59"/>
      <c r="O23" s="59"/>
    </row>
    <row r="24" spans="1:22" ht="18.75" customHeight="1" x14ac:dyDescent="0.4">
      <c r="A24" s="59" t="s">
        <v>1</v>
      </c>
      <c r="B24" s="59"/>
      <c r="C24" s="59"/>
      <c r="D24" s="59"/>
      <c r="E24" s="59"/>
      <c r="F24" s="59"/>
      <c r="G24" s="59"/>
      <c r="H24" s="59"/>
      <c r="I24" s="59"/>
      <c r="J24" s="59"/>
      <c r="K24" s="59"/>
      <c r="L24" s="59"/>
      <c r="M24" s="59"/>
      <c r="N24" s="59"/>
      <c r="O24" s="59"/>
    </row>
    <row r="25" spans="1:22" ht="18.75" customHeight="1" x14ac:dyDescent="0.4">
      <c r="A25" s="59" t="s">
        <v>2</v>
      </c>
      <c r="B25" s="59"/>
      <c r="C25" s="59"/>
      <c r="D25" s="59"/>
      <c r="E25" s="59"/>
      <c r="F25" s="59"/>
      <c r="G25" s="59"/>
      <c r="H25" s="59"/>
      <c r="I25" s="59"/>
      <c r="J25" s="59"/>
      <c r="K25" s="59"/>
      <c r="L25" s="59"/>
      <c r="M25" s="59"/>
      <c r="N25" s="59"/>
      <c r="O25" s="59"/>
    </row>
    <row r="26" spans="1:22" ht="22.5" customHeight="1" x14ac:dyDescent="0.4">
      <c r="A26" s="59" t="s">
        <v>51</v>
      </c>
      <c r="B26" s="59"/>
      <c r="C26" s="59"/>
      <c r="D26" s="59"/>
      <c r="E26" s="59"/>
      <c r="F26" s="59"/>
      <c r="G26" s="59"/>
      <c r="H26" s="59"/>
      <c r="I26" s="59"/>
      <c r="J26" s="59"/>
      <c r="K26" s="59"/>
      <c r="L26" s="59"/>
      <c r="M26" s="59"/>
      <c r="N26" s="59"/>
      <c r="O26" s="59"/>
    </row>
    <row r="27" spans="1:22" ht="15.75" customHeight="1" x14ac:dyDescent="0.4">
      <c r="A27" s="59" t="s">
        <v>3</v>
      </c>
      <c r="B27" s="59"/>
      <c r="C27" s="59"/>
      <c r="D27" s="59"/>
      <c r="E27" s="59"/>
      <c r="F27" s="59"/>
      <c r="G27" s="59"/>
      <c r="H27" s="59"/>
      <c r="I27" s="59"/>
      <c r="J27" s="59"/>
      <c r="K27" s="59"/>
      <c r="L27" s="59"/>
      <c r="M27" s="59"/>
      <c r="N27" s="59"/>
      <c r="O27" s="59"/>
    </row>
    <row r="28" spans="1:22" ht="36.75" customHeight="1" x14ac:dyDescent="0.4">
      <c r="A28" s="59"/>
      <c r="B28" s="59"/>
      <c r="C28" s="59"/>
      <c r="D28" s="59"/>
      <c r="E28" s="59"/>
      <c r="F28" s="59"/>
      <c r="G28" s="59" t="s">
        <v>4</v>
      </c>
      <c r="H28" s="59"/>
      <c r="I28" s="59"/>
      <c r="J28" s="59"/>
      <c r="K28" s="59" t="s">
        <v>5</v>
      </c>
      <c r="L28" s="59"/>
      <c r="M28" s="59"/>
      <c r="N28" s="59"/>
      <c r="O28" s="59" t="s">
        <v>6</v>
      </c>
    </row>
    <row r="29" spans="1:22" ht="50.25" customHeight="1" x14ac:dyDescent="0.4">
      <c r="A29" s="59" t="s">
        <v>7</v>
      </c>
      <c r="B29" s="59" t="s">
        <v>8</v>
      </c>
      <c r="C29" s="59" t="s">
        <v>9</v>
      </c>
      <c r="D29" s="59" t="s">
        <v>10</v>
      </c>
      <c r="E29" s="59" t="s">
        <v>11</v>
      </c>
      <c r="F29" s="59" t="s">
        <v>324</v>
      </c>
      <c r="G29" s="59" t="s">
        <v>136</v>
      </c>
      <c r="H29" s="59" t="s">
        <v>137</v>
      </c>
      <c r="I29" s="59" t="s">
        <v>138</v>
      </c>
      <c r="J29" s="59" t="s">
        <v>325</v>
      </c>
      <c r="K29" s="59" t="s">
        <v>12</v>
      </c>
      <c r="L29" s="59" t="s">
        <v>13</v>
      </c>
      <c r="M29" s="59" t="s">
        <v>14</v>
      </c>
      <c r="N29" s="59"/>
      <c r="O29" s="59"/>
    </row>
    <row r="30" spans="1:22" ht="288.75" customHeight="1" x14ac:dyDescent="0.4">
      <c r="A30" s="59" t="s">
        <v>245</v>
      </c>
      <c r="B30" s="59" t="s">
        <v>128</v>
      </c>
      <c r="C30" s="59" t="s">
        <v>129</v>
      </c>
      <c r="D30" s="59" t="s">
        <v>13</v>
      </c>
      <c r="E30" s="59" t="s">
        <v>130</v>
      </c>
      <c r="F30" s="59">
        <v>0.25</v>
      </c>
      <c r="G30" s="59">
        <v>0.1</v>
      </c>
      <c r="H30" s="59">
        <v>0.09</v>
      </c>
      <c r="I30" s="59">
        <v>0.05</v>
      </c>
      <c r="J30" s="59">
        <v>0.25</v>
      </c>
      <c r="K30" s="59">
        <f t="shared" ref="K30" si="5">+J30-F30</f>
        <v>0</v>
      </c>
      <c r="L30" s="59">
        <f t="shared" ref="L30" si="6">J30/F30</f>
        <v>1</v>
      </c>
      <c r="M30" s="59" t="str">
        <f>IF(L30&lt;=$V$4,"T",IF(L30&lt;=$U$4,"R",IF(L30&gt;=$T$4,"P")))</f>
        <v>P</v>
      </c>
      <c r="N30" s="59" t="s">
        <v>93</v>
      </c>
      <c r="O30" s="59" t="s">
        <v>229</v>
      </c>
      <c r="T30" s="7"/>
      <c r="U30" s="7"/>
      <c r="V30" s="7"/>
    </row>
    <row r="31" spans="1:22" ht="15" customHeight="1" x14ac:dyDescent="0.4">
      <c r="A31" s="59"/>
      <c r="B31" s="59"/>
      <c r="C31" s="59"/>
      <c r="D31" s="59"/>
      <c r="E31" s="59"/>
      <c r="F31" s="59"/>
      <c r="G31" s="59"/>
      <c r="H31" s="59"/>
      <c r="I31" s="59"/>
      <c r="J31" s="59"/>
      <c r="K31" s="59"/>
      <c r="L31" s="59"/>
      <c r="M31" s="59"/>
      <c r="N31" s="59"/>
      <c r="O31" s="59"/>
    </row>
    <row r="32" spans="1:22" ht="22.5" customHeight="1" x14ac:dyDescent="0.4">
      <c r="A32" s="59"/>
      <c r="B32" s="59"/>
      <c r="C32" s="59"/>
      <c r="D32" s="59"/>
      <c r="E32" s="59"/>
      <c r="F32" s="59"/>
      <c r="G32" s="59"/>
      <c r="H32" s="59"/>
      <c r="I32" s="59"/>
      <c r="J32" s="59"/>
      <c r="K32" s="59"/>
      <c r="L32" s="59"/>
      <c r="M32" s="59"/>
      <c r="N32" s="59"/>
      <c r="O32" s="59"/>
      <c r="P32" s="12"/>
      <c r="Q32" s="12"/>
      <c r="R32" s="12"/>
    </row>
    <row r="33" spans="1:18" ht="18" customHeight="1" x14ac:dyDescent="0.4">
      <c r="A33" s="59" t="s">
        <v>26</v>
      </c>
      <c r="B33" s="59"/>
      <c r="C33" s="59"/>
      <c r="D33" s="59"/>
      <c r="E33" s="59"/>
      <c r="F33" s="59"/>
      <c r="G33" s="59"/>
      <c r="H33" s="59"/>
      <c r="I33" s="59"/>
      <c r="J33" s="59"/>
      <c r="K33" s="59"/>
      <c r="L33" s="59"/>
      <c r="M33" s="59"/>
      <c r="N33" s="59"/>
      <c r="O33" s="59"/>
      <c r="P33" s="17"/>
      <c r="Q33" s="17"/>
      <c r="R33" s="17"/>
    </row>
    <row r="34" spans="1:18" ht="20.25" customHeight="1" x14ac:dyDescent="0.4">
      <c r="A34" s="59" t="s">
        <v>27</v>
      </c>
      <c r="B34" s="59"/>
      <c r="C34" s="59"/>
      <c r="D34" s="59"/>
      <c r="E34" s="59"/>
      <c r="F34" s="59"/>
      <c r="G34" s="59"/>
      <c r="H34" s="59"/>
      <c r="I34" s="59"/>
      <c r="J34" s="59"/>
      <c r="K34" s="59"/>
      <c r="L34" s="59"/>
      <c r="M34" s="59"/>
      <c r="N34" s="59"/>
      <c r="O34" s="59"/>
      <c r="P34" s="13"/>
      <c r="Q34" s="13"/>
      <c r="R34" s="13"/>
    </row>
    <row r="35" spans="1:18" ht="16.5" customHeight="1" x14ac:dyDescent="0.4">
      <c r="A35" s="59" t="s">
        <v>20</v>
      </c>
      <c r="B35" s="59"/>
      <c r="C35" s="59"/>
      <c r="D35" s="59"/>
      <c r="E35" s="59"/>
      <c r="F35" s="59"/>
      <c r="G35" s="59"/>
      <c r="H35" s="59"/>
      <c r="I35" s="59"/>
      <c r="J35" s="59"/>
      <c r="K35" s="59"/>
      <c r="L35" s="59"/>
      <c r="M35" s="59"/>
      <c r="N35" s="59"/>
      <c r="O35" s="59"/>
      <c r="P35" s="13"/>
      <c r="Q35" s="13"/>
      <c r="R35" s="13"/>
    </row>
    <row r="36" spans="1:18" ht="18.75" customHeight="1" x14ac:dyDescent="0.4">
      <c r="A36" s="59" t="s">
        <v>28</v>
      </c>
      <c r="B36" s="59"/>
      <c r="C36" s="59"/>
      <c r="D36" s="59"/>
      <c r="E36" s="59"/>
      <c r="F36" s="59"/>
      <c r="G36" s="59"/>
      <c r="H36" s="59"/>
      <c r="I36" s="59"/>
      <c r="J36" s="59"/>
      <c r="K36" s="59"/>
      <c r="L36" s="59"/>
      <c r="M36" s="59"/>
      <c r="N36" s="59"/>
      <c r="O36" s="59"/>
      <c r="P36" s="14"/>
      <c r="Q36" s="14"/>
      <c r="R36" s="14"/>
    </row>
    <row r="37" spans="1:18" ht="17.25" customHeight="1" x14ac:dyDescent="0.4">
      <c r="A37" s="59" t="s">
        <v>29</v>
      </c>
      <c r="B37" s="59"/>
      <c r="C37" s="59"/>
      <c r="D37" s="59"/>
      <c r="E37" s="59"/>
      <c r="F37" s="59"/>
      <c r="G37" s="59"/>
      <c r="H37" s="59"/>
      <c r="I37" s="59"/>
      <c r="J37" s="59"/>
      <c r="K37" s="59"/>
      <c r="L37" s="59"/>
      <c r="M37" s="59"/>
      <c r="N37" s="59"/>
      <c r="O37" s="59"/>
      <c r="P37" s="21"/>
    </row>
    <row r="38" spans="1:18" ht="26.25" x14ac:dyDescent="0.4">
      <c r="A38" s="59" t="s">
        <v>30</v>
      </c>
      <c r="B38" s="59"/>
      <c r="C38" s="59"/>
      <c r="D38" s="59"/>
      <c r="E38" s="59"/>
      <c r="F38" s="59"/>
      <c r="G38" s="59"/>
      <c r="H38" s="59"/>
      <c r="I38" s="59"/>
      <c r="J38" s="59"/>
      <c r="K38" s="59"/>
      <c r="L38" s="59"/>
      <c r="M38" s="59"/>
      <c r="N38" s="59"/>
      <c r="O38" s="59"/>
      <c r="P38" s="21"/>
    </row>
    <row r="39" spans="1:18" ht="39.75" customHeight="1" x14ac:dyDescent="0.4">
      <c r="A39" s="59" t="s">
        <v>31</v>
      </c>
      <c r="B39" s="59"/>
      <c r="C39" s="59"/>
      <c r="D39" s="59"/>
      <c r="E39" s="59"/>
      <c r="F39" s="59"/>
      <c r="G39" s="59"/>
      <c r="H39" s="59"/>
      <c r="I39" s="59"/>
      <c r="J39" s="59"/>
      <c r="K39" s="59"/>
      <c r="L39" s="59"/>
      <c r="M39" s="59"/>
      <c r="N39" s="59"/>
      <c r="O39" s="59"/>
      <c r="P39" s="21"/>
    </row>
    <row r="40" spans="1:18" ht="42" customHeight="1" x14ac:dyDescent="0.4">
      <c r="A40" s="59"/>
      <c r="B40" s="59"/>
      <c r="C40" s="59"/>
      <c r="D40" s="59"/>
      <c r="E40" s="59"/>
      <c r="F40" s="59"/>
      <c r="G40" s="59" t="s">
        <v>4</v>
      </c>
      <c r="H40" s="59"/>
      <c r="I40" s="59"/>
      <c r="J40" s="59"/>
      <c r="K40" s="59" t="s">
        <v>5</v>
      </c>
      <c r="L40" s="59"/>
      <c r="M40" s="59"/>
      <c r="N40" s="59"/>
      <c r="O40" s="59" t="s">
        <v>6</v>
      </c>
    </row>
    <row r="41" spans="1:18" ht="98.25" customHeight="1" x14ac:dyDescent="0.4">
      <c r="A41" s="59" t="s">
        <v>7</v>
      </c>
      <c r="B41" s="59" t="s">
        <v>8</v>
      </c>
      <c r="C41" s="59" t="s">
        <v>9</v>
      </c>
      <c r="D41" s="59" t="s">
        <v>10</v>
      </c>
      <c r="E41" s="59" t="s">
        <v>11</v>
      </c>
      <c r="F41" s="59" t="s">
        <v>324</v>
      </c>
      <c r="G41" s="59" t="s">
        <v>136</v>
      </c>
      <c r="H41" s="59" t="s">
        <v>137</v>
      </c>
      <c r="I41" s="59" t="s">
        <v>138</v>
      </c>
      <c r="J41" s="59" t="s">
        <v>325</v>
      </c>
      <c r="K41" s="59" t="s">
        <v>12</v>
      </c>
      <c r="L41" s="59" t="s">
        <v>13</v>
      </c>
      <c r="M41" s="59" t="s">
        <v>14</v>
      </c>
      <c r="N41" s="59"/>
      <c r="O41" s="59"/>
    </row>
    <row r="42" spans="1:18" ht="264.75" customHeight="1" x14ac:dyDescent="0.4">
      <c r="A42" s="59" t="s">
        <v>246</v>
      </c>
      <c r="B42" s="59" t="s">
        <v>131</v>
      </c>
      <c r="C42" s="59" t="s">
        <v>132</v>
      </c>
      <c r="D42" s="59" t="s">
        <v>13</v>
      </c>
      <c r="E42" s="59" t="s">
        <v>133</v>
      </c>
      <c r="F42" s="59">
        <v>0.15</v>
      </c>
      <c r="G42" s="59">
        <v>0.04</v>
      </c>
      <c r="H42" s="59">
        <v>0.04</v>
      </c>
      <c r="I42" s="59">
        <v>0.06</v>
      </c>
      <c r="J42" s="59">
        <f>SUM(G42:I42)</f>
        <v>0.14000000000000001</v>
      </c>
      <c r="K42" s="59">
        <f t="shared" ref="K42" si="7">+J42-F42</f>
        <v>-9.9999999999999811E-3</v>
      </c>
      <c r="L42" s="59">
        <f>J42/F42</f>
        <v>0.93333333333333346</v>
      </c>
      <c r="M42" s="59" t="str">
        <f>IF(L42&lt;=$V$4,"T",IF(L42&lt;=$U$4,"R",IF(L42&gt;=$T$4,"P")))</f>
        <v>P</v>
      </c>
      <c r="N42" s="59" t="s">
        <v>93</v>
      </c>
      <c r="O42" s="59" t="s">
        <v>315</v>
      </c>
    </row>
    <row r="43" spans="1:18" ht="183.75" customHeight="1" x14ac:dyDescent="0.4">
      <c r="A43" s="59" t="s">
        <v>247</v>
      </c>
      <c r="B43" s="59" t="s">
        <v>134</v>
      </c>
      <c r="C43" s="59" t="s">
        <v>135</v>
      </c>
      <c r="D43" s="59" t="s">
        <v>17</v>
      </c>
      <c r="E43" s="59" t="s">
        <v>120</v>
      </c>
      <c r="F43" s="59">
        <v>2</v>
      </c>
      <c r="G43" s="59">
        <v>0</v>
      </c>
      <c r="H43" s="59">
        <v>1</v>
      </c>
      <c r="I43" s="59">
        <v>1</v>
      </c>
      <c r="J43" s="59">
        <f>SUM(G43:I43)</f>
        <v>2</v>
      </c>
      <c r="K43" s="59">
        <v>0</v>
      </c>
      <c r="L43" s="59">
        <v>1</v>
      </c>
      <c r="M43" s="59" t="str">
        <f>IF(L43&lt;=$V$4,"T",IF(L43&lt;=$U$4,"R",IF(L43&gt;=$T$4,"P")))</f>
        <v>P</v>
      </c>
      <c r="N43" s="59" t="s">
        <v>94</v>
      </c>
      <c r="O43" s="59" t="s">
        <v>313</v>
      </c>
    </row>
    <row r="44" spans="1:18" ht="26.25" x14ac:dyDescent="0.4">
      <c r="A44" s="59"/>
      <c r="B44" s="59"/>
      <c r="C44" s="59"/>
      <c r="D44" s="59"/>
      <c r="E44" s="59"/>
      <c r="F44" s="59"/>
      <c r="G44" s="59"/>
      <c r="H44" s="59"/>
      <c r="I44" s="59"/>
      <c r="J44" s="59"/>
      <c r="K44" s="59"/>
      <c r="L44" s="59"/>
      <c r="M44" s="59"/>
      <c r="N44" s="59"/>
      <c r="O44" s="59"/>
      <c r="P44" s="10"/>
      <c r="Q44" s="10"/>
      <c r="R44" s="10"/>
    </row>
    <row r="45" spans="1:18" ht="22.5" customHeight="1" x14ac:dyDescent="0.4">
      <c r="A45" s="59"/>
      <c r="B45" s="59"/>
      <c r="C45" s="59"/>
      <c r="D45" s="59"/>
      <c r="E45" s="59"/>
      <c r="F45" s="59"/>
      <c r="G45" s="59"/>
      <c r="H45" s="59"/>
      <c r="I45" s="59"/>
      <c r="J45" s="59"/>
      <c r="K45" s="59"/>
      <c r="L45" s="59"/>
      <c r="M45" s="59"/>
      <c r="N45" s="59"/>
      <c r="O45" s="59"/>
    </row>
    <row r="46" spans="1:18" ht="36" customHeight="1" x14ac:dyDescent="0.4">
      <c r="A46" s="59" t="s">
        <v>52</v>
      </c>
      <c r="B46" s="59"/>
      <c r="C46" s="59"/>
      <c r="D46" s="59"/>
      <c r="E46" s="59"/>
      <c r="F46" s="59"/>
      <c r="G46" s="59"/>
      <c r="H46" s="59"/>
      <c r="I46" s="59"/>
      <c r="J46" s="59"/>
      <c r="K46" s="59"/>
      <c r="L46" s="59"/>
      <c r="M46" s="59"/>
      <c r="N46" s="59"/>
      <c r="O46" s="59"/>
    </row>
    <row r="47" spans="1:18" ht="45" customHeight="1" x14ac:dyDescent="0.4">
      <c r="A47" s="59" t="s">
        <v>53</v>
      </c>
      <c r="B47" s="59"/>
      <c r="C47" s="59"/>
      <c r="D47" s="59"/>
      <c r="E47" s="59"/>
      <c r="F47" s="59"/>
      <c r="G47" s="59"/>
      <c r="H47" s="59"/>
      <c r="I47" s="59"/>
      <c r="J47" s="59"/>
      <c r="K47" s="59"/>
      <c r="L47" s="59"/>
      <c r="M47" s="59"/>
      <c r="N47" s="59"/>
      <c r="O47" s="59"/>
    </row>
    <row r="48" spans="1:18" ht="23.25" customHeight="1" x14ac:dyDescent="0.4">
      <c r="A48" s="59" t="s">
        <v>20</v>
      </c>
      <c r="B48" s="59"/>
      <c r="C48" s="59"/>
      <c r="D48" s="59"/>
      <c r="E48" s="59"/>
      <c r="F48" s="59"/>
      <c r="G48" s="59"/>
      <c r="H48" s="59"/>
      <c r="I48" s="59"/>
      <c r="J48" s="59"/>
      <c r="K48" s="59"/>
      <c r="L48" s="59"/>
      <c r="M48" s="59"/>
      <c r="N48" s="59"/>
      <c r="O48" s="59"/>
    </row>
    <row r="49" spans="1:46" ht="23.25" customHeight="1" x14ac:dyDescent="0.4">
      <c r="A49" s="59" t="s">
        <v>115</v>
      </c>
      <c r="B49" s="59"/>
      <c r="C49" s="59"/>
      <c r="D49" s="59"/>
      <c r="E49" s="59"/>
      <c r="F49" s="59"/>
      <c r="G49" s="59"/>
      <c r="H49" s="59"/>
      <c r="I49" s="59"/>
      <c r="J49" s="59"/>
      <c r="K49" s="59"/>
      <c r="L49" s="59"/>
      <c r="M49" s="59"/>
      <c r="N49" s="59"/>
      <c r="O49" s="59"/>
    </row>
    <row r="50" spans="1:46" ht="23.25" customHeight="1" x14ac:dyDescent="0.4">
      <c r="A50" s="59" t="s">
        <v>116</v>
      </c>
      <c r="B50" s="59"/>
      <c r="C50" s="59"/>
      <c r="D50" s="59"/>
      <c r="E50" s="59"/>
      <c r="F50" s="59"/>
      <c r="G50" s="59"/>
      <c r="H50" s="59"/>
      <c r="I50" s="59"/>
      <c r="J50" s="59"/>
      <c r="K50" s="59"/>
      <c r="L50" s="59"/>
      <c r="M50" s="59"/>
      <c r="N50" s="59"/>
      <c r="O50" s="59"/>
    </row>
    <row r="51" spans="1:46" ht="23.25" customHeight="1" x14ac:dyDescent="0.4">
      <c r="A51" s="59" t="s">
        <v>117</v>
      </c>
      <c r="B51" s="59"/>
      <c r="C51" s="59"/>
      <c r="D51" s="59"/>
      <c r="E51" s="59"/>
      <c r="F51" s="59"/>
      <c r="G51" s="59"/>
      <c r="H51" s="59"/>
      <c r="I51" s="59"/>
      <c r="J51" s="59"/>
      <c r="K51" s="59"/>
      <c r="L51" s="59"/>
      <c r="M51" s="59"/>
      <c r="N51" s="59"/>
      <c r="O51" s="59"/>
    </row>
    <row r="52" spans="1:46" ht="23.25" customHeight="1" x14ac:dyDescent="0.4">
      <c r="A52" s="59" t="s">
        <v>118</v>
      </c>
      <c r="B52" s="59"/>
      <c r="C52" s="59"/>
      <c r="D52" s="59"/>
      <c r="E52" s="59"/>
      <c r="F52" s="59"/>
      <c r="G52" s="59"/>
      <c r="H52" s="59"/>
      <c r="I52" s="59"/>
      <c r="J52" s="59"/>
      <c r="K52" s="59"/>
      <c r="L52" s="59"/>
      <c r="M52" s="59"/>
      <c r="N52" s="59"/>
      <c r="O52" s="59"/>
    </row>
    <row r="53" spans="1:46" ht="23.25" customHeight="1" x14ac:dyDescent="0.4">
      <c r="A53" s="59" t="s">
        <v>109</v>
      </c>
      <c r="B53" s="59"/>
      <c r="C53" s="59"/>
      <c r="D53" s="59"/>
      <c r="E53" s="59"/>
      <c r="F53" s="59"/>
      <c r="G53" s="59"/>
      <c r="H53" s="59"/>
      <c r="I53" s="59"/>
      <c r="J53" s="59"/>
      <c r="K53" s="59"/>
      <c r="L53" s="59"/>
      <c r="M53" s="59"/>
      <c r="N53" s="59"/>
      <c r="O53" s="59"/>
    </row>
    <row r="54" spans="1:46" ht="45.75" customHeight="1" x14ac:dyDescent="0.4">
      <c r="A54" s="59"/>
      <c r="B54" s="59"/>
      <c r="C54" s="59"/>
      <c r="D54" s="59"/>
      <c r="E54" s="59"/>
      <c r="F54" s="59"/>
      <c r="G54" s="59" t="s">
        <v>4</v>
      </c>
      <c r="H54" s="59"/>
      <c r="I54" s="59"/>
      <c r="J54" s="59"/>
      <c r="K54" s="59" t="s">
        <v>5</v>
      </c>
      <c r="L54" s="59"/>
      <c r="M54" s="59"/>
      <c r="N54" s="59"/>
      <c r="O54" s="59" t="s">
        <v>6</v>
      </c>
    </row>
    <row r="55" spans="1:46" ht="52.5" customHeight="1" x14ac:dyDescent="0.4">
      <c r="A55" s="59" t="s">
        <v>7</v>
      </c>
      <c r="B55" s="59" t="s">
        <v>8</v>
      </c>
      <c r="C55" s="59" t="s">
        <v>9</v>
      </c>
      <c r="D55" s="59" t="s">
        <v>10</v>
      </c>
      <c r="E55" s="59" t="s">
        <v>11</v>
      </c>
      <c r="F55" s="59" t="s">
        <v>324</v>
      </c>
      <c r="G55" s="59" t="s">
        <v>136</v>
      </c>
      <c r="H55" s="59" t="s">
        <v>137</v>
      </c>
      <c r="I55" s="59" t="s">
        <v>138</v>
      </c>
      <c r="J55" s="59" t="s">
        <v>325</v>
      </c>
      <c r="K55" s="59" t="s">
        <v>12</v>
      </c>
      <c r="L55" s="59" t="s">
        <v>13</v>
      </c>
      <c r="M55" s="59" t="s">
        <v>14</v>
      </c>
      <c r="N55" s="59"/>
      <c r="O55" s="59"/>
    </row>
    <row r="56" spans="1:46" ht="178.5" customHeight="1" x14ac:dyDescent="0.4">
      <c r="A56" s="59" t="s">
        <v>248</v>
      </c>
      <c r="B56" s="59" t="s">
        <v>139</v>
      </c>
      <c r="C56" s="59" t="s">
        <v>140</v>
      </c>
      <c r="D56" s="59" t="s">
        <v>13</v>
      </c>
      <c r="E56" s="59" t="s">
        <v>105</v>
      </c>
      <c r="F56" s="59">
        <v>0.25</v>
      </c>
      <c r="G56" s="59">
        <v>0.1</v>
      </c>
      <c r="H56" s="59">
        <v>0.05</v>
      </c>
      <c r="I56" s="59">
        <v>0.05</v>
      </c>
      <c r="J56" s="59">
        <f>SUM(G56:I56)</f>
        <v>0.2</v>
      </c>
      <c r="K56" s="59">
        <f t="shared" ref="K56" si="8">+J56-F56</f>
        <v>-4.9999999999999989E-2</v>
      </c>
      <c r="L56" s="59">
        <f>J56/F56</f>
        <v>0.8</v>
      </c>
      <c r="M56" s="59" t="str">
        <f>IF(L56&lt;=$V$4,"T",IF(L56&lt;=$U$4,"R",IF(L56&gt;=$T$4,"P")))</f>
        <v>R</v>
      </c>
      <c r="N56" s="59" t="s">
        <v>93</v>
      </c>
      <c r="O56" s="59" t="s">
        <v>237</v>
      </c>
      <c r="P56" s="11"/>
      <c r="Q56" s="11"/>
      <c r="R56" s="11"/>
    </row>
    <row r="57" spans="1:46" ht="18" customHeight="1" x14ac:dyDescent="0.4">
      <c r="A57" s="59"/>
      <c r="B57" s="59"/>
      <c r="C57" s="59"/>
      <c r="D57" s="59"/>
      <c r="E57" s="59"/>
      <c r="F57" s="59"/>
      <c r="G57" s="59"/>
      <c r="H57" s="59"/>
      <c r="I57" s="59"/>
      <c r="J57" s="59"/>
      <c r="K57" s="59"/>
      <c r="L57" s="59"/>
      <c r="M57" s="59"/>
      <c r="N57" s="59"/>
      <c r="O57" s="59"/>
    </row>
    <row r="58" spans="1:46" ht="23.25" customHeight="1" x14ac:dyDescent="0.4">
      <c r="A58" s="59"/>
      <c r="B58" s="59"/>
      <c r="C58" s="59"/>
      <c r="D58" s="59"/>
      <c r="E58" s="59"/>
      <c r="F58" s="59"/>
      <c r="G58" s="59"/>
      <c r="H58" s="59"/>
      <c r="I58" s="59"/>
      <c r="J58" s="59"/>
      <c r="K58" s="59"/>
      <c r="L58" s="59"/>
      <c r="M58" s="59"/>
      <c r="N58" s="59"/>
      <c r="O58" s="59"/>
    </row>
    <row r="59" spans="1:46" ht="43.5" customHeight="1" x14ac:dyDescent="0.4">
      <c r="A59" s="59" t="s">
        <v>32</v>
      </c>
      <c r="B59" s="59"/>
      <c r="C59" s="59"/>
      <c r="D59" s="59"/>
      <c r="E59" s="59"/>
      <c r="F59" s="59"/>
      <c r="G59" s="59"/>
      <c r="H59" s="59"/>
      <c r="I59" s="59"/>
      <c r="J59" s="59"/>
      <c r="K59" s="59"/>
      <c r="L59" s="59"/>
      <c r="M59" s="59"/>
      <c r="N59" s="59"/>
      <c r="O59" s="59"/>
    </row>
    <row r="60" spans="1:46" ht="36" customHeight="1" x14ac:dyDescent="0.4">
      <c r="A60" s="59"/>
      <c r="B60" s="59"/>
      <c r="C60" s="59"/>
      <c r="D60" s="59"/>
      <c r="E60" s="59"/>
      <c r="F60" s="59"/>
      <c r="G60" s="59" t="s">
        <v>4</v>
      </c>
      <c r="H60" s="59"/>
      <c r="I60" s="59"/>
      <c r="J60" s="59"/>
      <c r="K60" s="59" t="s">
        <v>5</v>
      </c>
      <c r="L60" s="59"/>
      <c r="M60" s="59"/>
      <c r="N60" s="59"/>
      <c r="O60" s="59" t="s">
        <v>6</v>
      </c>
    </row>
    <row r="61" spans="1:46" ht="75" customHeight="1" x14ac:dyDescent="0.4">
      <c r="A61" s="59" t="s">
        <v>7</v>
      </c>
      <c r="B61" s="59" t="s">
        <v>8</v>
      </c>
      <c r="C61" s="59" t="s">
        <v>9</v>
      </c>
      <c r="D61" s="59" t="s">
        <v>10</v>
      </c>
      <c r="E61" s="59" t="s">
        <v>11</v>
      </c>
      <c r="F61" s="59" t="s">
        <v>324</v>
      </c>
      <c r="G61" s="59" t="s">
        <v>136</v>
      </c>
      <c r="H61" s="59" t="s">
        <v>137</v>
      </c>
      <c r="I61" s="59" t="s">
        <v>138</v>
      </c>
      <c r="J61" s="59" t="s">
        <v>325</v>
      </c>
      <c r="K61" s="59" t="s">
        <v>12</v>
      </c>
      <c r="L61" s="59" t="s">
        <v>13</v>
      </c>
      <c r="M61" s="59" t="s">
        <v>14</v>
      </c>
      <c r="N61" s="59"/>
      <c r="O61" s="59"/>
      <c r="AT61">
        <v>8</v>
      </c>
    </row>
    <row r="62" spans="1:46" ht="171.75" customHeight="1" x14ac:dyDescent="0.4">
      <c r="A62" s="59" t="s">
        <v>249</v>
      </c>
      <c r="B62" s="59" t="s">
        <v>15</v>
      </c>
      <c r="C62" s="59" t="s">
        <v>16</v>
      </c>
      <c r="D62" s="59" t="s">
        <v>17</v>
      </c>
      <c r="E62" s="59" t="s">
        <v>147</v>
      </c>
      <c r="F62" s="59">
        <v>9000</v>
      </c>
      <c r="G62" s="59">
        <v>2789</v>
      </c>
      <c r="H62" s="59">
        <v>4618</v>
      </c>
      <c r="I62" s="59">
        <v>1593</v>
      </c>
      <c r="J62" s="59">
        <f t="shared" ref="J62" si="9">SUM(G62:I62)</f>
        <v>9000</v>
      </c>
      <c r="K62" s="59">
        <f t="shared" ref="K62:K64" si="10">+J62-F62</f>
        <v>0</v>
      </c>
      <c r="L62" s="59">
        <f t="shared" ref="L62" si="11">J62/F62</f>
        <v>1</v>
      </c>
      <c r="M62" s="59" t="str">
        <f>IF(L62&lt;=$W$4,"T",IF(L62&lt;=$V$4,"R",IF(L62&gt;=$U$4,"P")))</f>
        <v>P</v>
      </c>
      <c r="N62" s="59" t="s">
        <v>93</v>
      </c>
      <c r="O62" s="59" t="s">
        <v>317</v>
      </c>
    </row>
    <row r="63" spans="1:46" ht="115.5" customHeight="1" x14ac:dyDescent="0.4">
      <c r="A63" s="59" t="s">
        <v>250</v>
      </c>
      <c r="B63" s="59" t="s">
        <v>33</v>
      </c>
      <c r="C63" s="59" t="s">
        <v>91</v>
      </c>
      <c r="D63" s="59" t="s">
        <v>13</v>
      </c>
      <c r="E63" s="59" t="s">
        <v>92</v>
      </c>
      <c r="F63" s="59">
        <v>0.25</v>
      </c>
      <c r="G63" s="59">
        <v>7.0000000000000007E-2</v>
      </c>
      <c r="H63" s="59">
        <v>0.08</v>
      </c>
      <c r="I63" s="59">
        <v>0.08</v>
      </c>
      <c r="J63" s="59">
        <f>SUM(G63:I63)</f>
        <v>0.23000000000000004</v>
      </c>
      <c r="K63" s="59">
        <f t="shared" si="10"/>
        <v>-1.9999999999999962E-2</v>
      </c>
      <c r="L63" s="59">
        <f>J63/F63</f>
        <v>0.92000000000000015</v>
      </c>
      <c r="M63" s="59" t="str">
        <f t="shared" ref="M63:M108" si="12">IF(L63&lt;=$V$4,"T",IF(L63&lt;=$U$4,"R",IF(L63&gt;=$T$4,"P")))</f>
        <v>P</v>
      </c>
      <c r="N63" s="59" t="s">
        <v>93</v>
      </c>
      <c r="O63" s="59" t="s">
        <v>104</v>
      </c>
    </row>
    <row r="64" spans="1:46" ht="96" customHeight="1" x14ac:dyDescent="0.4">
      <c r="A64" s="59" t="s">
        <v>251</v>
      </c>
      <c r="B64" s="59" t="s">
        <v>299</v>
      </c>
      <c r="C64" s="59" t="s">
        <v>301</v>
      </c>
      <c r="D64" s="59" t="s">
        <v>13</v>
      </c>
      <c r="E64" s="59" t="s">
        <v>106</v>
      </c>
      <c r="F64" s="59">
        <v>0.25</v>
      </c>
      <c r="G64" s="59">
        <v>0.05</v>
      </c>
      <c r="H64" s="59">
        <v>0.08</v>
      </c>
      <c r="I64" s="59">
        <v>7.0000000000000007E-2</v>
      </c>
      <c r="J64" s="59">
        <f>SUM(G64:I64)</f>
        <v>0.2</v>
      </c>
      <c r="K64" s="59">
        <f t="shared" si="10"/>
        <v>-4.9999999999999989E-2</v>
      </c>
      <c r="L64" s="59">
        <f>J64/F64</f>
        <v>0.8</v>
      </c>
      <c r="M64" s="59" t="str">
        <f>IF(L64&lt;=$V$4,"T",IF(L64&lt;=$U$4,"R",IF(L64&gt;=$T$4,"P")))</f>
        <v>R</v>
      </c>
      <c r="N64" s="59" t="s">
        <v>93</v>
      </c>
      <c r="O64" s="59" t="s">
        <v>302</v>
      </c>
    </row>
    <row r="65" spans="1:16" ht="180.75" customHeight="1" x14ac:dyDescent="0.4">
      <c r="A65" s="59" t="s">
        <v>252</v>
      </c>
      <c r="B65" s="59" t="s">
        <v>141</v>
      </c>
      <c r="C65" s="59" t="s">
        <v>142</v>
      </c>
      <c r="D65" s="59" t="s">
        <v>17</v>
      </c>
      <c r="E65" s="59" t="s">
        <v>146</v>
      </c>
      <c r="F65" s="59">
        <v>12500</v>
      </c>
      <c r="G65" s="59">
        <v>5095</v>
      </c>
      <c r="H65" s="59">
        <v>9</v>
      </c>
      <c r="I65" s="59">
        <v>1013</v>
      </c>
      <c r="J65" s="59">
        <f t="shared" ref="J65" si="13">SUM(G65:I65)</f>
        <v>6117</v>
      </c>
      <c r="K65" s="59">
        <f t="shared" ref="K65:K66" si="14">+J65-F65</f>
        <v>-6383</v>
      </c>
      <c r="L65" s="59">
        <f t="shared" ref="L65" si="15">J65/F65</f>
        <v>0.48936000000000002</v>
      </c>
      <c r="M65" s="59" t="str">
        <f t="shared" ref="M65" si="16">IF(L65&lt;=$V$4,"T",IF(L65&lt;=$U$4,"R",IF(L65&gt;=$T$4,"P")))</f>
        <v>T</v>
      </c>
      <c r="N65" s="59" t="s">
        <v>93</v>
      </c>
      <c r="O65" s="59" t="s">
        <v>319</v>
      </c>
    </row>
    <row r="66" spans="1:16" ht="84.6" customHeight="1" x14ac:dyDescent="0.4">
      <c r="A66" s="59" t="s">
        <v>253</v>
      </c>
      <c r="B66" s="59" t="s">
        <v>143</v>
      </c>
      <c r="C66" s="59" t="s">
        <v>144</v>
      </c>
      <c r="D66" s="59" t="s">
        <v>13</v>
      </c>
      <c r="E66" s="59" t="s">
        <v>145</v>
      </c>
      <c r="F66" s="59">
        <v>0.2</v>
      </c>
      <c r="G66" s="59">
        <v>0.1</v>
      </c>
      <c r="H66" s="59">
        <v>0.05</v>
      </c>
      <c r="I66" s="59">
        <v>0.03</v>
      </c>
      <c r="J66" s="59">
        <f>SUM(G66:I66)</f>
        <v>0.18000000000000002</v>
      </c>
      <c r="K66" s="59">
        <f t="shared" si="14"/>
        <v>-1.999999999999999E-2</v>
      </c>
      <c r="L66" s="59">
        <f>J66/F66</f>
        <v>0.9</v>
      </c>
      <c r="M66" s="59" t="str">
        <f t="shared" si="12"/>
        <v>P</v>
      </c>
      <c r="N66" s="59" t="s">
        <v>95</v>
      </c>
      <c r="O66" s="59" t="s">
        <v>104</v>
      </c>
    </row>
    <row r="67" spans="1:16" ht="184.9" customHeight="1" x14ac:dyDescent="0.4">
      <c r="A67" s="59" t="s">
        <v>309</v>
      </c>
      <c r="B67" s="59" t="s">
        <v>148</v>
      </c>
      <c r="C67" s="59" t="s">
        <v>149</v>
      </c>
      <c r="D67" s="59" t="s">
        <v>17</v>
      </c>
      <c r="E67" s="59" t="s">
        <v>150</v>
      </c>
      <c r="F67" s="59">
        <v>195</v>
      </c>
      <c r="G67" s="59">
        <v>33</v>
      </c>
      <c r="H67" s="59">
        <v>55</v>
      </c>
      <c r="I67" s="59">
        <v>107</v>
      </c>
      <c r="J67" s="59">
        <f t="shared" ref="J67" si="17">SUM(G67:I67)</f>
        <v>195</v>
      </c>
      <c r="K67" s="59">
        <f t="shared" ref="K67:K68" si="18">+J67-F67</f>
        <v>0</v>
      </c>
      <c r="L67" s="59">
        <f t="shared" ref="L67:L69" si="19">J67/F67</f>
        <v>1</v>
      </c>
      <c r="M67" s="59" t="str">
        <f t="shared" ref="M67:M68" si="20">IF(L67&lt;=$V$4,"T",IF(L67&lt;=$U$4,"R",IF(L67&gt;=$T$4,"P")))</f>
        <v>P</v>
      </c>
      <c r="N67" s="59" t="s">
        <v>93</v>
      </c>
      <c r="O67" s="59" t="s">
        <v>303</v>
      </c>
    </row>
    <row r="68" spans="1:16" ht="189" customHeight="1" x14ac:dyDescent="0.4">
      <c r="A68" s="59" t="s">
        <v>254</v>
      </c>
      <c r="B68" s="59" t="s">
        <v>151</v>
      </c>
      <c r="C68" s="59" t="s">
        <v>152</v>
      </c>
      <c r="D68" s="59" t="s">
        <v>17</v>
      </c>
      <c r="E68" s="59" t="s">
        <v>153</v>
      </c>
      <c r="F68" s="59">
        <v>0.25</v>
      </c>
      <c r="G68" s="59">
        <v>0.05</v>
      </c>
      <c r="H68" s="59">
        <v>0.06</v>
      </c>
      <c r="I68" s="59">
        <v>0.03</v>
      </c>
      <c r="J68" s="59">
        <f t="shared" ref="J68" si="21">SUM(G68:I68)</f>
        <v>0.14000000000000001</v>
      </c>
      <c r="K68" s="59">
        <f t="shared" si="18"/>
        <v>-0.10999999999999999</v>
      </c>
      <c r="L68" s="59">
        <v>0.48</v>
      </c>
      <c r="M68" s="59" t="str">
        <f t="shared" si="20"/>
        <v>T</v>
      </c>
      <c r="N68" s="59" t="s">
        <v>95</v>
      </c>
      <c r="O68" s="59" t="s">
        <v>318</v>
      </c>
    </row>
    <row r="69" spans="1:16" ht="167.25" customHeight="1" x14ac:dyDescent="0.4">
      <c r="A69" s="59" t="s">
        <v>255</v>
      </c>
      <c r="B69" s="59" t="s">
        <v>34</v>
      </c>
      <c r="C69" s="59" t="s">
        <v>107</v>
      </c>
      <c r="D69" s="59" t="s">
        <v>17</v>
      </c>
      <c r="E69" s="59" t="s">
        <v>119</v>
      </c>
      <c r="F69" s="59">
        <v>0.25</v>
      </c>
      <c r="G69" s="59">
        <v>0.06</v>
      </c>
      <c r="H69" s="59">
        <v>0.09</v>
      </c>
      <c r="I69" s="59">
        <v>0.06</v>
      </c>
      <c r="J69" s="59">
        <f t="shared" ref="J69" si="22">SUM(G69:I69)</f>
        <v>0.21</v>
      </c>
      <c r="K69" s="59">
        <f t="shared" ref="K69" si="23">+J69-F69</f>
        <v>-4.0000000000000008E-2</v>
      </c>
      <c r="L69" s="59">
        <f t="shared" si="19"/>
        <v>0.84</v>
      </c>
      <c r="M69" s="59" t="s">
        <v>94</v>
      </c>
      <c r="N69" s="59" t="s">
        <v>95</v>
      </c>
      <c r="O69" s="59" t="s">
        <v>122</v>
      </c>
    </row>
    <row r="70" spans="1:16" ht="90.75" customHeight="1" x14ac:dyDescent="0.4">
      <c r="A70" s="59" t="s">
        <v>256</v>
      </c>
      <c r="B70" s="59" t="s">
        <v>39</v>
      </c>
      <c r="C70" s="59" t="s">
        <v>65</v>
      </c>
      <c r="D70" s="59" t="s">
        <v>17</v>
      </c>
      <c r="E70" s="59" t="s">
        <v>88</v>
      </c>
      <c r="F70" s="59">
        <v>1</v>
      </c>
      <c r="G70" s="59">
        <v>0</v>
      </c>
      <c r="H70" s="59">
        <v>0</v>
      </c>
      <c r="I70" s="59">
        <v>1</v>
      </c>
      <c r="J70" s="59">
        <f>SUM(G70:I70)</f>
        <v>1</v>
      </c>
      <c r="K70" s="59">
        <f t="shared" ref="K70:K72" si="24">+J70-F70</f>
        <v>0</v>
      </c>
      <c r="L70" s="59">
        <f>J70/F70</f>
        <v>1</v>
      </c>
      <c r="M70" s="59" t="str">
        <f t="shared" ref="M70:M75" si="25">IF(L70&lt;=$V$4,"T",IF(L70&lt;=$U$4,"R",IF(L70&gt;=$T$4,"P")))</f>
        <v>P</v>
      </c>
      <c r="N70" s="59" t="s">
        <v>93</v>
      </c>
      <c r="O70" s="59" t="s">
        <v>123</v>
      </c>
    </row>
    <row r="71" spans="1:16" ht="201" customHeight="1" x14ac:dyDescent="0.4">
      <c r="A71" s="59" t="s">
        <v>257</v>
      </c>
      <c r="B71" s="59" t="s">
        <v>154</v>
      </c>
      <c r="C71" s="59" t="s">
        <v>155</v>
      </c>
      <c r="D71" s="59" t="s">
        <v>13</v>
      </c>
      <c r="E71" s="59" t="s">
        <v>156</v>
      </c>
      <c r="F71" s="59">
        <v>0.25</v>
      </c>
      <c r="G71" s="59">
        <v>0.1</v>
      </c>
      <c r="H71" s="59">
        <v>0.1</v>
      </c>
      <c r="I71" s="59">
        <v>0.03</v>
      </c>
      <c r="J71" s="59">
        <f t="shared" ref="J71" si="26">SUM(G71:I71)</f>
        <v>0.23</v>
      </c>
      <c r="K71" s="59">
        <f t="shared" si="24"/>
        <v>-1.999999999999999E-2</v>
      </c>
      <c r="L71" s="59">
        <f t="shared" ref="L71" si="27">J71/F71</f>
        <v>0.92</v>
      </c>
      <c r="M71" s="59" t="str">
        <f t="shared" si="25"/>
        <v>P</v>
      </c>
      <c r="N71" s="59" t="s">
        <v>93</v>
      </c>
      <c r="O71" s="59" t="s">
        <v>104</v>
      </c>
    </row>
    <row r="72" spans="1:16" ht="96.75" customHeight="1" x14ac:dyDescent="0.4">
      <c r="A72" s="59" t="s">
        <v>258</v>
      </c>
      <c r="B72" s="59" t="s">
        <v>157</v>
      </c>
      <c r="C72" s="59" t="s">
        <v>67</v>
      </c>
      <c r="D72" s="59" t="s">
        <v>17</v>
      </c>
      <c r="E72" s="59" t="s">
        <v>158</v>
      </c>
      <c r="F72" s="59">
        <v>1</v>
      </c>
      <c r="G72" s="59">
        <v>0</v>
      </c>
      <c r="H72" s="59">
        <v>1</v>
      </c>
      <c r="I72" s="59">
        <v>0</v>
      </c>
      <c r="J72" s="59">
        <f>SUM(G72:I72)</f>
        <v>1</v>
      </c>
      <c r="K72" s="59">
        <f t="shared" si="24"/>
        <v>0</v>
      </c>
      <c r="L72" s="59">
        <f>J72/F72</f>
        <v>1</v>
      </c>
      <c r="M72" s="59" t="str">
        <f t="shared" si="25"/>
        <v>P</v>
      </c>
      <c r="N72" s="59"/>
      <c r="O72" s="59" t="s">
        <v>104</v>
      </c>
    </row>
    <row r="73" spans="1:16" ht="150" customHeight="1" x14ac:dyDescent="0.4">
      <c r="A73" s="59" t="s">
        <v>259</v>
      </c>
      <c r="B73" s="59" t="s">
        <v>159</v>
      </c>
      <c r="C73" s="59" t="s">
        <v>160</v>
      </c>
      <c r="D73" s="59" t="s">
        <v>17</v>
      </c>
      <c r="E73" s="59" t="s">
        <v>161</v>
      </c>
      <c r="F73" s="59">
        <v>0.25</v>
      </c>
      <c r="G73" s="59">
        <v>0.1</v>
      </c>
      <c r="H73" s="59">
        <v>0.1</v>
      </c>
      <c r="I73" s="59">
        <v>0.05</v>
      </c>
      <c r="J73" s="59">
        <f t="shared" ref="J73:J75" si="28">SUM(G73:I73)</f>
        <v>0.25</v>
      </c>
      <c r="K73" s="59">
        <f t="shared" ref="K73:K77" si="29">+J73-F73</f>
        <v>0</v>
      </c>
      <c r="L73" s="59">
        <f t="shared" ref="L73:L75" si="30">J73/F73</f>
        <v>1</v>
      </c>
      <c r="M73" s="59" t="str">
        <f t="shared" si="25"/>
        <v>P</v>
      </c>
      <c r="N73" s="59" t="s">
        <v>93</v>
      </c>
      <c r="O73" s="59" t="s">
        <v>104</v>
      </c>
    </row>
    <row r="74" spans="1:16" ht="111.75" customHeight="1" x14ac:dyDescent="0.4">
      <c r="A74" s="59" t="s">
        <v>260</v>
      </c>
      <c r="B74" s="59" t="s">
        <v>162</v>
      </c>
      <c r="C74" s="59" t="s">
        <v>163</v>
      </c>
      <c r="D74" s="59" t="s">
        <v>17</v>
      </c>
      <c r="E74" s="59" t="s">
        <v>164</v>
      </c>
      <c r="F74" s="59">
        <v>0.25</v>
      </c>
      <c r="G74" s="59">
        <v>0.1</v>
      </c>
      <c r="H74" s="59">
        <v>0.1</v>
      </c>
      <c r="I74" s="59">
        <v>0.04</v>
      </c>
      <c r="J74" s="59">
        <f t="shared" si="28"/>
        <v>0.24000000000000002</v>
      </c>
      <c r="K74" s="59">
        <f t="shared" si="29"/>
        <v>-9.9999999999999811E-3</v>
      </c>
      <c r="L74" s="59">
        <f t="shared" si="30"/>
        <v>0.96000000000000008</v>
      </c>
      <c r="M74" s="59" t="str">
        <f t="shared" si="25"/>
        <v>P</v>
      </c>
      <c r="N74" s="59" t="s">
        <v>93</v>
      </c>
      <c r="O74" s="59" t="s">
        <v>104</v>
      </c>
    </row>
    <row r="75" spans="1:16" ht="129.75" customHeight="1" x14ac:dyDescent="0.4">
      <c r="A75" s="59" t="s">
        <v>261</v>
      </c>
      <c r="B75" s="59" t="s">
        <v>165</v>
      </c>
      <c r="C75" s="59" t="s">
        <v>166</v>
      </c>
      <c r="D75" s="59" t="s">
        <v>13</v>
      </c>
      <c r="E75" s="59" t="s">
        <v>167</v>
      </c>
      <c r="F75" s="59">
        <v>0.25</v>
      </c>
      <c r="G75" s="59">
        <v>0.1</v>
      </c>
      <c r="H75" s="59">
        <v>0.09</v>
      </c>
      <c r="I75" s="59">
        <v>0.04</v>
      </c>
      <c r="J75" s="59">
        <f t="shared" si="28"/>
        <v>0.23</v>
      </c>
      <c r="K75" s="59">
        <f t="shared" si="29"/>
        <v>-1.999999999999999E-2</v>
      </c>
      <c r="L75" s="59">
        <f t="shared" si="30"/>
        <v>0.92</v>
      </c>
      <c r="M75" s="59" t="str">
        <f t="shared" si="25"/>
        <v>P</v>
      </c>
      <c r="N75" s="59" t="s">
        <v>93</v>
      </c>
      <c r="O75" s="59" t="s">
        <v>104</v>
      </c>
    </row>
    <row r="76" spans="1:16" s="8" customFormat="1" ht="144" customHeight="1" x14ac:dyDescent="0.4">
      <c r="A76" s="59" t="s">
        <v>262</v>
      </c>
      <c r="B76" s="59" t="s">
        <v>56</v>
      </c>
      <c r="C76" s="59" t="s">
        <v>57</v>
      </c>
      <c r="D76" s="59" t="s">
        <v>13</v>
      </c>
      <c r="E76" s="59" t="s">
        <v>79</v>
      </c>
      <c r="F76" s="59">
        <v>0.8</v>
      </c>
      <c r="G76" s="59">
        <v>0</v>
      </c>
      <c r="H76" s="59">
        <v>0</v>
      </c>
      <c r="I76" s="59">
        <v>0.80500000000000005</v>
      </c>
      <c r="J76" s="59">
        <f t="shared" ref="J76" si="31">SUM(G76:I76)</f>
        <v>0.80500000000000005</v>
      </c>
      <c r="K76" s="59">
        <v>0.01</v>
      </c>
      <c r="L76" s="59">
        <v>1</v>
      </c>
      <c r="M76" s="59" t="str">
        <f t="shared" ref="M76:M91" si="32">IF(L76&lt;=$V$4,"T",IF(L76&lt;=$U$4,"R",IF(L76&gt;=$T$4,"P")))</f>
        <v>P</v>
      </c>
      <c r="N76" s="59" t="s">
        <v>93</v>
      </c>
      <c r="O76" s="59" t="s">
        <v>104</v>
      </c>
      <c r="P76" s="21"/>
    </row>
    <row r="77" spans="1:16" ht="175.5" customHeight="1" x14ac:dyDescent="0.4">
      <c r="A77" s="59" t="s">
        <v>263</v>
      </c>
      <c r="B77" s="59" t="s">
        <v>43</v>
      </c>
      <c r="C77" s="59" t="s">
        <v>62</v>
      </c>
      <c r="D77" s="59" t="s">
        <v>13</v>
      </c>
      <c r="E77" s="59" t="s">
        <v>78</v>
      </c>
      <c r="F77" s="59">
        <v>0.125</v>
      </c>
      <c r="G77" s="59">
        <v>0.06</v>
      </c>
      <c r="H77" s="59">
        <v>0.03</v>
      </c>
      <c r="I77" s="59">
        <v>0.03</v>
      </c>
      <c r="J77" s="59">
        <f t="shared" ref="J77" si="33">SUM(G77+H77+I77)</f>
        <v>0.12</v>
      </c>
      <c r="K77" s="59">
        <f t="shared" si="29"/>
        <v>-5.0000000000000044E-3</v>
      </c>
      <c r="L77" s="59">
        <f>J77/F77</f>
        <v>0.96</v>
      </c>
      <c r="M77" s="59" t="str">
        <f t="shared" si="32"/>
        <v>P</v>
      </c>
      <c r="N77" s="59" t="s">
        <v>95</v>
      </c>
      <c r="O77" s="59"/>
    </row>
    <row r="78" spans="1:16" ht="156.75" customHeight="1" x14ac:dyDescent="0.4">
      <c r="A78" s="59" t="s">
        <v>320</v>
      </c>
      <c r="B78" s="59" t="s">
        <v>44</v>
      </c>
      <c r="C78" s="59" t="s">
        <v>60</v>
      </c>
      <c r="D78" s="59" t="s">
        <v>13</v>
      </c>
      <c r="E78" s="59" t="s">
        <v>77</v>
      </c>
      <c r="F78" s="59">
        <v>0.25</v>
      </c>
      <c r="G78" s="59">
        <v>0.08</v>
      </c>
      <c r="H78" s="59">
        <v>0.1</v>
      </c>
      <c r="I78" s="59">
        <v>0.06</v>
      </c>
      <c r="J78" s="59">
        <f>SUM(G78:I78)</f>
        <v>0.24</v>
      </c>
      <c r="K78" s="59">
        <f>+J78-F78</f>
        <v>-1.0000000000000009E-2</v>
      </c>
      <c r="L78" s="59">
        <f>J78/F78</f>
        <v>0.96</v>
      </c>
      <c r="M78" s="59" t="str">
        <f t="shared" si="32"/>
        <v>P</v>
      </c>
      <c r="N78" s="59" t="s">
        <v>93</v>
      </c>
      <c r="O78" s="59" t="s">
        <v>104</v>
      </c>
    </row>
    <row r="79" spans="1:16" ht="375" customHeight="1" x14ac:dyDescent="0.4">
      <c r="A79" s="59" t="s">
        <v>264</v>
      </c>
      <c r="B79" s="59" t="s">
        <v>177</v>
      </c>
      <c r="C79" s="59" t="s">
        <v>178</v>
      </c>
      <c r="D79" s="59" t="s">
        <v>13</v>
      </c>
      <c r="E79" s="59" t="s">
        <v>76</v>
      </c>
      <c r="F79" s="59">
        <v>0.25</v>
      </c>
      <c r="G79" s="59">
        <v>7.0000000000000007E-2</v>
      </c>
      <c r="H79" s="59">
        <v>0.1</v>
      </c>
      <c r="I79" s="59">
        <v>0.08</v>
      </c>
      <c r="J79" s="59">
        <f>SUM(G79:I79)</f>
        <v>0.25</v>
      </c>
      <c r="K79" s="59">
        <f>+J79-F79</f>
        <v>0</v>
      </c>
      <c r="L79" s="59">
        <f>J79/F79</f>
        <v>1</v>
      </c>
      <c r="M79" s="59" t="str">
        <f t="shared" si="32"/>
        <v>P</v>
      </c>
      <c r="N79" s="59" t="s">
        <v>93</v>
      </c>
      <c r="O79" s="59" t="s">
        <v>104</v>
      </c>
    </row>
    <row r="80" spans="1:16" ht="183" customHeight="1" x14ac:dyDescent="0.4">
      <c r="A80" s="59" t="s">
        <v>265</v>
      </c>
      <c r="B80" s="59" t="s">
        <v>168</v>
      </c>
      <c r="C80" s="59" t="s">
        <v>169</v>
      </c>
      <c r="D80" s="59" t="s">
        <v>13</v>
      </c>
      <c r="E80" s="59" t="s">
        <v>170</v>
      </c>
      <c r="F80" s="59">
        <v>0.25</v>
      </c>
      <c r="G80" s="59">
        <v>0.1</v>
      </c>
      <c r="H80" s="59">
        <v>0.09</v>
      </c>
      <c r="I80" s="59">
        <v>0.06</v>
      </c>
      <c r="J80" s="59">
        <f t="shared" ref="J80:J91" si="34">SUM(G80+H80+I80)</f>
        <v>0.25</v>
      </c>
      <c r="K80" s="59">
        <f t="shared" ref="K80" si="35">+J80-F80</f>
        <v>0</v>
      </c>
      <c r="L80" s="59">
        <f t="shared" ref="L80" si="36">J80/F80</f>
        <v>1</v>
      </c>
      <c r="M80" s="59" t="str">
        <f t="shared" si="32"/>
        <v>P</v>
      </c>
      <c r="N80" s="59" t="s">
        <v>93</v>
      </c>
      <c r="O80" s="59" t="s">
        <v>230</v>
      </c>
    </row>
    <row r="81" spans="1:21" ht="80.25" customHeight="1" x14ac:dyDescent="0.4">
      <c r="A81" s="59" t="s">
        <v>266</v>
      </c>
      <c r="B81" s="59" t="s">
        <v>171</v>
      </c>
      <c r="C81" s="59" t="s">
        <v>172</v>
      </c>
      <c r="D81" s="59" t="s">
        <v>13</v>
      </c>
      <c r="E81" s="59" t="s">
        <v>175</v>
      </c>
      <c r="F81" s="59">
        <v>0.25</v>
      </c>
      <c r="G81" s="59">
        <v>0.1</v>
      </c>
      <c r="H81" s="59">
        <v>0.04</v>
      </c>
      <c r="I81" s="59">
        <v>0.05</v>
      </c>
      <c r="J81" s="59">
        <f t="shared" si="34"/>
        <v>0.19</v>
      </c>
      <c r="K81" s="59">
        <f t="shared" ref="K81:K90" si="37">+J81-F81</f>
        <v>-0.06</v>
      </c>
      <c r="L81" s="59">
        <f t="shared" ref="L81:L90" si="38">J81/F81</f>
        <v>0.76</v>
      </c>
      <c r="M81" s="59" t="str">
        <f t="shared" si="32"/>
        <v>R</v>
      </c>
      <c r="N81" s="59" t="s">
        <v>93</v>
      </c>
      <c r="O81" s="59" t="s">
        <v>231</v>
      </c>
    </row>
    <row r="82" spans="1:21" ht="255" customHeight="1" x14ac:dyDescent="0.4">
      <c r="A82" s="59" t="s">
        <v>267</v>
      </c>
      <c r="B82" s="59" t="s">
        <v>173</v>
      </c>
      <c r="C82" s="59" t="s">
        <v>174</v>
      </c>
      <c r="D82" s="59" t="s">
        <v>13</v>
      </c>
      <c r="E82" s="59" t="s">
        <v>176</v>
      </c>
      <c r="F82" s="59">
        <v>0.25</v>
      </c>
      <c r="G82" s="59">
        <v>0.05</v>
      </c>
      <c r="H82" s="59">
        <v>0.1</v>
      </c>
      <c r="I82" s="59">
        <v>0.1</v>
      </c>
      <c r="J82" s="59">
        <f t="shared" si="34"/>
        <v>0.25</v>
      </c>
      <c r="K82" s="59">
        <f t="shared" si="37"/>
        <v>0</v>
      </c>
      <c r="L82" s="59">
        <f t="shared" si="38"/>
        <v>1</v>
      </c>
      <c r="M82" s="59" t="str">
        <f t="shared" si="32"/>
        <v>P</v>
      </c>
      <c r="N82" s="59" t="s">
        <v>93</v>
      </c>
      <c r="O82" s="59" t="s">
        <v>104</v>
      </c>
    </row>
    <row r="83" spans="1:21" ht="166.5" customHeight="1" x14ac:dyDescent="0.4">
      <c r="A83" s="59" t="s">
        <v>268</v>
      </c>
      <c r="B83" s="59" t="s">
        <v>171</v>
      </c>
      <c r="C83" s="59" t="s">
        <v>172</v>
      </c>
      <c r="D83" s="59" t="s">
        <v>13</v>
      </c>
      <c r="E83" s="59" t="s">
        <v>170</v>
      </c>
      <c r="F83" s="59">
        <v>0.25</v>
      </c>
      <c r="G83" s="59">
        <v>0.05</v>
      </c>
      <c r="H83" s="59">
        <v>0.1</v>
      </c>
      <c r="I83" s="59">
        <v>0.09</v>
      </c>
      <c r="J83" s="59">
        <f t="shared" si="34"/>
        <v>0.24000000000000002</v>
      </c>
      <c r="K83" s="59">
        <f t="shared" si="37"/>
        <v>-9.9999999999999811E-3</v>
      </c>
      <c r="L83" s="59">
        <f t="shared" si="38"/>
        <v>0.96000000000000008</v>
      </c>
      <c r="M83" s="59" t="str">
        <f t="shared" si="32"/>
        <v>P</v>
      </c>
      <c r="N83" s="59" t="s">
        <v>93</v>
      </c>
      <c r="O83" s="59" t="s">
        <v>104</v>
      </c>
    </row>
    <row r="84" spans="1:21" ht="174.75" customHeight="1" x14ac:dyDescent="0.4">
      <c r="A84" s="59" t="s">
        <v>269</v>
      </c>
      <c r="B84" s="59" t="s">
        <v>179</v>
      </c>
      <c r="C84" s="59" t="s">
        <v>181</v>
      </c>
      <c r="D84" s="59" t="s">
        <v>300</v>
      </c>
      <c r="E84" s="59" t="s">
        <v>180</v>
      </c>
      <c r="F84" s="59">
        <v>0.25</v>
      </c>
      <c r="G84" s="59">
        <v>0.06</v>
      </c>
      <c r="H84" s="59">
        <v>0.1</v>
      </c>
      <c r="I84" s="59">
        <v>0.08</v>
      </c>
      <c r="J84" s="59">
        <f t="shared" si="34"/>
        <v>0.24</v>
      </c>
      <c r="K84" s="59">
        <f t="shared" si="37"/>
        <v>-1.0000000000000009E-2</v>
      </c>
      <c r="L84" s="59">
        <f t="shared" si="38"/>
        <v>0.96</v>
      </c>
      <c r="M84" s="59" t="str">
        <f t="shared" si="32"/>
        <v>P</v>
      </c>
      <c r="N84" s="59" t="s">
        <v>93</v>
      </c>
      <c r="O84" s="59" t="s">
        <v>232</v>
      </c>
    </row>
    <row r="85" spans="1:21" ht="198.75" customHeight="1" x14ac:dyDescent="0.4">
      <c r="A85" s="59" t="s">
        <v>270</v>
      </c>
      <c r="B85" s="59" t="s">
        <v>182</v>
      </c>
      <c r="C85" s="59" t="s">
        <v>187</v>
      </c>
      <c r="D85" s="59" t="s">
        <v>13</v>
      </c>
      <c r="E85" s="59" t="s">
        <v>183</v>
      </c>
      <c r="F85" s="59">
        <v>0.25</v>
      </c>
      <c r="G85" s="59">
        <v>0.05</v>
      </c>
      <c r="H85" s="59">
        <v>0.1</v>
      </c>
      <c r="I85" s="59">
        <v>0.1</v>
      </c>
      <c r="J85" s="59">
        <f t="shared" si="34"/>
        <v>0.25</v>
      </c>
      <c r="K85" s="59">
        <f t="shared" si="37"/>
        <v>0</v>
      </c>
      <c r="L85" s="59">
        <f t="shared" si="38"/>
        <v>1</v>
      </c>
      <c r="M85" s="59" t="str">
        <f t="shared" si="32"/>
        <v>P</v>
      </c>
      <c r="N85" s="59" t="s">
        <v>93</v>
      </c>
      <c r="O85" s="59" t="s">
        <v>104</v>
      </c>
    </row>
    <row r="86" spans="1:21" ht="90" customHeight="1" x14ac:dyDescent="0.4">
      <c r="A86" s="59" t="s">
        <v>271</v>
      </c>
      <c r="B86" s="59" t="s">
        <v>184</v>
      </c>
      <c r="C86" s="59" t="s">
        <v>186</v>
      </c>
      <c r="D86" s="59" t="s">
        <v>13</v>
      </c>
      <c r="E86" s="59" t="s">
        <v>185</v>
      </c>
      <c r="F86" s="59">
        <v>0.25</v>
      </c>
      <c r="G86" s="59">
        <v>0.1</v>
      </c>
      <c r="H86" s="59">
        <v>0.08</v>
      </c>
      <c r="I86" s="59">
        <v>0.06</v>
      </c>
      <c r="J86" s="59">
        <f t="shared" si="34"/>
        <v>0.24</v>
      </c>
      <c r="K86" s="59">
        <f t="shared" si="37"/>
        <v>-1.0000000000000009E-2</v>
      </c>
      <c r="L86" s="59">
        <f t="shared" si="38"/>
        <v>0.96</v>
      </c>
      <c r="M86" s="59" t="str">
        <f t="shared" si="32"/>
        <v>P</v>
      </c>
      <c r="N86" s="59" t="s">
        <v>93</v>
      </c>
      <c r="O86" s="59" t="s">
        <v>104</v>
      </c>
    </row>
    <row r="87" spans="1:21" ht="105.75" customHeight="1" x14ac:dyDescent="0.4">
      <c r="A87" s="59" t="s">
        <v>272</v>
      </c>
      <c r="B87" s="59" t="s">
        <v>188</v>
      </c>
      <c r="C87" s="59" t="s">
        <v>189</v>
      </c>
      <c r="D87" s="59" t="s">
        <v>13</v>
      </c>
      <c r="E87" s="59" t="s">
        <v>190</v>
      </c>
      <c r="F87" s="59">
        <v>0.25</v>
      </c>
      <c r="G87" s="59">
        <v>0.05</v>
      </c>
      <c r="H87" s="59">
        <v>0.1</v>
      </c>
      <c r="I87" s="59">
        <v>0.09</v>
      </c>
      <c r="J87" s="59">
        <f t="shared" si="34"/>
        <v>0.24000000000000002</v>
      </c>
      <c r="K87" s="59">
        <f t="shared" si="37"/>
        <v>-9.9999999999999811E-3</v>
      </c>
      <c r="L87" s="59">
        <f t="shared" si="38"/>
        <v>0.96000000000000008</v>
      </c>
      <c r="M87" s="59" t="str">
        <f t="shared" si="32"/>
        <v>P</v>
      </c>
      <c r="N87" s="59" t="s">
        <v>93</v>
      </c>
      <c r="O87" s="59" t="s">
        <v>104</v>
      </c>
      <c r="P87" s="22"/>
    </row>
    <row r="88" spans="1:21" ht="141.75" customHeight="1" x14ac:dyDescent="0.4">
      <c r="A88" s="59" t="s">
        <v>273</v>
      </c>
      <c r="B88" s="59" t="s">
        <v>191</v>
      </c>
      <c r="C88" s="59" t="s">
        <v>192</v>
      </c>
      <c r="D88" s="59" t="s">
        <v>13</v>
      </c>
      <c r="E88" s="59" t="s">
        <v>193</v>
      </c>
      <c r="F88" s="59">
        <v>0.25</v>
      </c>
      <c r="G88" s="59">
        <v>0.1</v>
      </c>
      <c r="H88" s="59">
        <v>0.04</v>
      </c>
      <c r="I88" s="59">
        <v>0.05</v>
      </c>
      <c r="J88" s="59">
        <f t="shared" ref="J88" si="39">SUM(G88+H88+I88)</f>
        <v>0.19</v>
      </c>
      <c r="K88" s="59">
        <f t="shared" ref="K88" si="40">+J88-F88</f>
        <v>-0.06</v>
      </c>
      <c r="L88" s="59">
        <f t="shared" ref="L88" si="41">J88/F88</f>
        <v>0.76</v>
      </c>
      <c r="M88" s="59" t="str">
        <f t="shared" ref="M88" si="42">IF(L88&lt;=$V$4,"T",IF(L88&lt;=$U$4,"R",IF(L88&gt;=$T$4,"P")))</f>
        <v>R</v>
      </c>
      <c r="N88" s="59" t="s">
        <v>93</v>
      </c>
      <c r="O88" s="59" t="s">
        <v>235</v>
      </c>
      <c r="P88" s="9"/>
      <c r="Q88" s="22"/>
      <c r="R88" s="22"/>
      <c r="S88" s="22"/>
      <c r="T88" s="22"/>
    </row>
    <row r="89" spans="1:21" ht="179.25" customHeight="1" x14ac:dyDescent="0.4">
      <c r="A89" s="59" t="s">
        <v>274</v>
      </c>
      <c r="B89" s="59" t="s">
        <v>194</v>
      </c>
      <c r="C89" s="59" t="s">
        <v>195</v>
      </c>
      <c r="D89" s="59" t="s">
        <v>13</v>
      </c>
      <c r="E89" s="59" t="s">
        <v>196</v>
      </c>
      <c r="F89" s="59">
        <v>0.25</v>
      </c>
      <c r="G89" s="59">
        <v>0.06</v>
      </c>
      <c r="H89" s="59">
        <v>0.08</v>
      </c>
      <c r="I89" s="59">
        <v>0.09</v>
      </c>
      <c r="J89" s="59">
        <f t="shared" si="34"/>
        <v>0.23</v>
      </c>
      <c r="K89" s="59">
        <f t="shared" si="37"/>
        <v>-1.999999999999999E-2</v>
      </c>
      <c r="L89" s="59">
        <f t="shared" si="38"/>
        <v>0.92</v>
      </c>
      <c r="M89" s="59" t="str">
        <f t="shared" si="32"/>
        <v>P</v>
      </c>
      <c r="N89" s="59" t="s">
        <v>93</v>
      </c>
      <c r="O89" s="59" t="s">
        <v>104</v>
      </c>
      <c r="P89" s="9"/>
      <c r="Q89" s="9"/>
      <c r="R89" s="9"/>
      <c r="S89" s="9"/>
      <c r="T89" s="23"/>
      <c r="U89" s="21"/>
    </row>
    <row r="90" spans="1:21" ht="117.75" customHeight="1" x14ac:dyDescent="0.4">
      <c r="A90" s="59" t="s">
        <v>275</v>
      </c>
      <c r="B90" s="59" t="s">
        <v>197</v>
      </c>
      <c r="C90" s="59" t="s">
        <v>198</v>
      </c>
      <c r="D90" s="59" t="s">
        <v>13</v>
      </c>
      <c r="E90" s="59" t="s">
        <v>199</v>
      </c>
      <c r="F90" s="59">
        <v>0.25</v>
      </c>
      <c r="G90" s="59">
        <v>0.05</v>
      </c>
      <c r="H90" s="59">
        <v>0.09</v>
      </c>
      <c r="I90" s="59">
        <v>0.09</v>
      </c>
      <c r="J90" s="59">
        <f t="shared" si="34"/>
        <v>0.23</v>
      </c>
      <c r="K90" s="59">
        <f t="shared" si="37"/>
        <v>-1.999999999999999E-2</v>
      </c>
      <c r="L90" s="59">
        <f t="shared" si="38"/>
        <v>0.92</v>
      </c>
      <c r="M90" s="59" t="str">
        <f t="shared" si="32"/>
        <v>P</v>
      </c>
      <c r="N90" s="59" t="s">
        <v>93</v>
      </c>
      <c r="O90" s="59" t="s">
        <v>234</v>
      </c>
      <c r="R90" s="9"/>
      <c r="T90" s="24"/>
      <c r="U90" s="21"/>
    </row>
    <row r="91" spans="1:21" ht="147.75" customHeight="1" x14ac:dyDescent="0.4">
      <c r="A91" s="59" t="s">
        <v>276</v>
      </c>
      <c r="B91" s="59" t="s">
        <v>200</v>
      </c>
      <c r="C91" s="59" t="s">
        <v>201</v>
      </c>
      <c r="D91" s="59" t="s">
        <v>13</v>
      </c>
      <c r="E91" s="59" t="s">
        <v>199</v>
      </c>
      <c r="F91" s="59">
        <v>1</v>
      </c>
      <c r="G91" s="59"/>
      <c r="H91" s="59"/>
      <c r="I91" s="59">
        <v>0.94</v>
      </c>
      <c r="J91" s="59">
        <f t="shared" si="34"/>
        <v>0.94</v>
      </c>
      <c r="K91" s="59">
        <f t="shared" ref="K91" si="43">+J91-F91</f>
        <v>-6.0000000000000053E-2</v>
      </c>
      <c r="L91" s="59">
        <f t="shared" ref="L91" si="44">J91/F91</f>
        <v>0.94</v>
      </c>
      <c r="M91" s="59" t="str">
        <f t="shared" si="32"/>
        <v>P</v>
      </c>
      <c r="N91" s="59" t="s">
        <v>93</v>
      </c>
      <c r="O91" s="59" t="s">
        <v>298</v>
      </c>
      <c r="R91" s="9"/>
      <c r="T91" s="24"/>
      <c r="U91" s="21"/>
    </row>
    <row r="92" spans="1:21" ht="138.75" customHeight="1" x14ac:dyDescent="0.4">
      <c r="A92" s="59" t="s">
        <v>321</v>
      </c>
      <c r="B92" s="59" t="s">
        <v>202</v>
      </c>
      <c r="C92" s="59" t="s">
        <v>61</v>
      </c>
      <c r="D92" s="59" t="s">
        <v>17</v>
      </c>
      <c r="E92" s="59" t="s">
        <v>203</v>
      </c>
      <c r="F92" s="59">
        <v>1</v>
      </c>
      <c r="G92" s="59">
        <v>0</v>
      </c>
      <c r="H92" s="59">
        <v>0</v>
      </c>
      <c r="I92" s="59">
        <v>1</v>
      </c>
      <c r="J92" s="59">
        <f t="shared" ref="J92:J94" si="45">SUM(G92:I92)</f>
        <v>1</v>
      </c>
      <c r="K92" s="59">
        <f>+J92-F92</f>
        <v>0</v>
      </c>
      <c r="L92" s="59">
        <f>J92/F92</f>
        <v>1</v>
      </c>
      <c r="M92" s="59" t="str">
        <f t="shared" si="12"/>
        <v>P</v>
      </c>
      <c r="N92" s="59" t="s">
        <v>93</v>
      </c>
      <c r="O92" s="59" t="s">
        <v>104</v>
      </c>
      <c r="R92" s="9"/>
      <c r="T92" s="24"/>
      <c r="U92" s="21"/>
    </row>
    <row r="93" spans="1:21" ht="117" customHeight="1" x14ac:dyDescent="0.4">
      <c r="A93" s="59" t="s">
        <v>326</v>
      </c>
      <c r="B93" s="59" t="s">
        <v>35</v>
      </c>
      <c r="C93" s="59" t="s">
        <v>72</v>
      </c>
      <c r="D93" s="59" t="s">
        <v>13</v>
      </c>
      <c r="E93" s="59" t="s">
        <v>87</v>
      </c>
      <c r="F93" s="59">
        <v>0.25</v>
      </c>
      <c r="G93" s="59">
        <v>0.06</v>
      </c>
      <c r="H93" s="59">
        <v>0.09</v>
      </c>
      <c r="I93" s="59">
        <v>0.09</v>
      </c>
      <c r="J93" s="59">
        <f t="shared" ref="J93" si="46">SUM(G93+H93+I93)</f>
        <v>0.24</v>
      </c>
      <c r="K93" s="59">
        <f t="shared" ref="K93" si="47">+J93-F93</f>
        <v>-1.0000000000000009E-2</v>
      </c>
      <c r="L93" s="59">
        <f t="shared" ref="L93:L95" si="48">J93/F93</f>
        <v>0.96</v>
      </c>
      <c r="M93" s="59" t="str">
        <f>IF(L93&lt;=$V$4,"T",IF(L93&lt;=$U$4,"R",IF(L93&gt;=$T$4,"P")))</f>
        <v>P</v>
      </c>
      <c r="N93" s="59" t="s">
        <v>93</v>
      </c>
      <c r="O93" s="59" t="s">
        <v>316</v>
      </c>
      <c r="R93" s="25"/>
      <c r="T93" s="24"/>
      <c r="U93" s="21"/>
    </row>
    <row r="94" spans="1:21" ht="201.75" customHeight="1" x14ac:dyDescent="0.4">
      <c r="A94" s="59" t="s">
        <v>277</v>
      </c>
      <c r="B94" s="59" t="s">
        <v>204</v>
      </c>
      <c r="C94" s="59" t="s">
        <v>205</v>
      </c>
      <c r="D94" s="59" t="s">
        <v>17</v>
      </c>
      <c r="E94" s="59" t="s">
        <v>206</v>
      </c>
      <c r="F94" s="59">
        <v>6</v>
      </c>
      <c r="G94" s="59">
        <v>2</v>
      </c>
      <c r="H94" s="59">
        <v>2</v>
      </c>
      <c r="I94" s="59">
        <v>2</v>
      </c>
      <c r="J94" s="59">
        <f t="shared" si="45"/>
        <v>6</v>
      </c>
      <c r="K94" s="59">
        <v>0</v>
      </c>
      <c r="L94" s="59">
        <f t="shared" si="48"/>
        <v>1</v>
      </c>
      <c r="M94" s="59" t="str">
        <f t="shared" si="12"/>
        <v>P</v>
      </c>
      <c r="N94" s="59" t="s">
        <v>93</v>
      </c>
      <c r="O94" s="59" t="s">
        <v>104</v>
      </c>
      <c r="R94" s="25"/>
      <c r="T94" s="24"/>
      <c r="U94" s="21"/>
    </row>
    <row r="95" spans="1:21" ht="93" customHeight="1" x14ac:dyDescent="0.4">
      <c r="A95" s="59" t="s">
        <v>278</v>
      </c>
      <c r="B95" s="59" t="s">
        <v>207</v>
      </c>
      <c r="C95" s="59" t="s">
        <v>208</v>
      </c>
      <c r="D95" s="59" t="s">
        <v>17</v>
      </c>
      <c r="E95" s="59" t="s">
        <v>209</v>
      </c>
      <c r="F95" s="59">
        <v>1</v>
      </c>
      <c r="G95" s="59">
        <v>0</v>
      </c>
      <c r="H95" s="59">
        <v>0</v>
      </c>
      <c r="I95" s="59">
        <v>1</v>
      </c>
      <c r="J95" s="59">
        <v>1</v>
      </c>
      <c r="K95" s="59">
        <f t="shared" ref="K95:K115" si="49">+J95-F95</f>
        <v>0</v>
      </c>
      <c r="L95" s="59">
        <f t="shared" si="48"/>
        <v>1</v>
      </c>
      <c r="M95" s="59" t="str">
        <f t="shared" si="12"/>
        <v>P</v>
      </c>
      <c r="N95" s="59" t="s">
        <v>93</v>
      </c>
      <c r="O95" s="59" t="s">
        <v>104</v>
      </c>
      <c r="R95" s="25"/>
      <c r="T95" s="24"/>
      <c r="U95" s="21"/>
    </row>
    <row r="96" spans="1:21" ht="99" customHeight="1" x14ac:dyDescent="0.4">
      <c r="A96" s="59" t="s">
        <v>279</v>
      </c>
      <c r="B96" s="59" t="s">
        <v>210</v>
      </c>
      <c r="C96" s="59" t="s">
        <v>71</v>
      </c>
      <c r="D96" s="59" t="s">
        <v>13</v>
      </c>
      <c r="E96" s="59" t="s">
        <v>86</v>
      </c>
      <c r="F96" s="59">
        <v>0.25</v>
      </c>
      <c r="G96" s="59">
        <v>0.05</v>
      </c>
      <c r="H96" s="59">
        <v>0.1</v>
      </c>
      <c r="I96" s="59">
        <v>0.1</v>
      </c>
      <c r="J96" s="59">
        <f t="shared" ref="J96" si="50">SUM(G96+H96+I96)</f>
        <v>0.25</v>
      </c>
      <c r="K96" s="59">
        <f t="shared" si="49"/>
        <v>0</v>
      </c>
      <c r="L96" s="59">
        <f t="shared" ref="L96:L97" si="51">J96/F96</f>
        <v>1</v>
      </c>
      <c r="M96" s="59" t="str">
        <f t="shared" si="12"/>
        <v>P</v>
      </c>
      <c r="N96" s="59" t="s">
        <v>93</v>
      </c>
      <c r="O96" s="59" t="s">
        <v>104</v>
      </c>
      <c r="R96" s="26"/>
      <c r="T96" s="21"/>
      <c r="U96" s="21"/>
    </row>
    <row r="97" spans="1:18" ht="273" customHeight="1" x14ac:dyDescent="0.4">
      <c r="A97" s="59" t="s">
        <v>280</v>
      </c>
      <c r="B97" s="59" t="s">
        <v>211</v>
      </c>
      <c r="C97" s="59" t="s">
        <v>212</v>
      </c>
      <c r="D97" s="59" t="s">
        <v>13</v>
      </c>
      <c r="E97" s="59" t="s">
        <v>213</v>
      </c>
      <c r="F97" s="59">
        <v>0.25</v>
      </c>
      <c r="G97" s="59">
        <v>7.0000000000000007E-2</v>
      </c>
      <c r="H97" s="59">
        <v>0.08</v>
      </c>
      <c r="I97" s="59">
        <v>0.09</v>
      </c>
      <c r="J97" s="59">
        <f t="shared" ref="J97" si="52">SUM(G97+H97+I97)</f>
        <v>0.24000000000000002</v>
      </c>
      <c r="K97" s="59">
        <f t="shared" si="49"/>
        <v>-9.9999999999999811E-3</v>
      </c>
      <c r="L97" s="59">
        <f t="shared" si="51"/>
        <v>0.96000000000000008</v>
      </c>
      <c r="M97" s="59" t="str">
        <f t="shared" ref="M97:M98" si="53">IF(L97&lt;=$V$4,"T",IF(L97&lt;=$U$4,"R",IF(L97&gt;=$T$4,"P")))</f>
        <v>P</v>
      </c>
      <c r="N97" s="59" t="s">
        <v>93</v>
      </c>
      <c r="O97" s="59" t="s">
        <v>104</v>
      </c>
      <c r="R97" s="27"/>
    </row>
    <row r="98" spans="1:18" ht="213" customHeight="1" x14ac:dyDescent="0.4">
      <c r="A98" s="59" t="s">
        <v>281</v>
      </c>
      <c r="B98" s="59" t="s">
        <v>214</v>
      </c>
      <c r="C98" s="59" t="s">
        <v>215</v>
      </c>
      <c r="D98" s="59" t="s">
        <v>13</v>
      </c>
      <c r="E98" s="59" t="s">
        <v>216</v>
      </c>
      <c r="F98" s="59">
        <v>0.25</v>
      </c>
      <c r="G98" s="59">
        <v>0.08</v>
      </c>
      <c r="H98" s="59">
        <v>0.05</v>
      </c>
      <c r="I98" s="59">
        <v>0.08</v>
      </c>
      <c r="J98" s="59">
        <v>0.23</v>
      </c>
      <c r="K98" s="59">
        <f t="shared" ref="K98" si="54">+J98-F98</f>
        <v>-1.999999999999999E-2</v>
      </c>
      <c r="L98" s="59">
        <f t="shared" ref="L98" si="55">J98/F98</f>
        <v>0.92</v>
      </c>
      <c r="M98" s="59" t="str">
        <f t="shared" si="53"/>
        <v>P</v>
      </c>
      <c r="N98" s="59" t="s">
        <v>93</v>
      </c>
      <c r="O98" s="59" t="s">
        <v>104</v>
      </c>
    </row>
    <row r="99" spans="1:18" ht="86.25" customHeight="1" x14ac:dyDescent="0.4">
      <c r="A99" s="59" t="s">
        <v>305</v>
      </c>
      <c r="B99" s="59" t="s">
        <v>36</v>
      </c>
      <c r="C99" s="59" t="s">
        <v>70</v>
      </c>
      <c r="D99" s="59" t="s">
        <v>13</v>
      </c>
      <c r="E99" s="59" t="s">
        <v>85</v>
      </c>
      <c r="F99" s="59">
        <v>0.23</v>
      </c>
      <c r="G99" s="59">
        <v>0.08</v>
      </c>
      <c r="H99" s="59">
        <v>0</v>
      </c>
      <c r="I99" s="59">
        <v>0.1</v>
      </c>
      <c r="J99" s="59">
        <v>0.23</v>
      </c>
      <c r="K99" s="59">
        <f t="shared" ref="K99" si="56">+J99-F99</f>
        <v>0</v>
      </c>
      <c r="L99" s="59">
        <f t="shared" ref="L99" si="57">J99/F99</f>
        <v>1</v>
      </c>
      <c r="M99" s="59" t="str">
        <f t="shared" si="12"/>
        <v>P</v>
      </c>
      <c r="N99" s="59" t="s">
        <v>93</v>
      </c>
      <c r="O99" s="59" t="s">
        <v>104</v>
      </c>
    </row>
    <row r="100" spans="1:18" ht="91.5" customHeight="1" x14ac:dyDescent="0.4">
      <c r="A100" s="59" t="s">
        <v>282</v>
      </c>
      <c r="B100" s="59" t="s">
        <v>54</v>
      </c>
      <c r="C100" s="59" t="s">
        <v>68</v>
      </c>
      <c r="D100" s="59" t="s">
        <v>13</v>
      </c>
      <c r="E100" s="59" t="s">
        <v>84</v>
      </c>
      <c r="F100" s="59">
        <v>0.25</v>
      </c>
      <c r="G100" s="59">
        <v>0.08</v>
      </c>
      <c r="H100" s="59">
        <v>0.09</v>
      </c>
      <c r="I100" s="59">
        <v>0.08</v>
      </c>
      <c r="J100" s="59">
        <f>SUM(G100:I100)</f>
        <v>0.25</v>
      </c>
      <c r="K100" s="59">
        <f t="shared" si="49"/>
        <v>0</v>
      </c>
      <c r="L100" s="59">
        <f t="shared" ref="L100:L105" si="58">J100/F100</f>
        <v>1</v>
      </c>
      <c r="M100" s="59" t="str">
        <f t="shared" si="12"/>
        <v>P</v>
      </c>
      <c r="N100" s="59" t="s">
        <v>93</v>
      </c>
      <c r="O100" s="59" t="s">
        <v>104</v>
      </c>
    </row>
    <row r="101" spans="1:18" ht="129.75" customHeight="1" x14ac:dyDescent="0.4">
      <c r="A101" s="59" t="s">
        <v>283</v>
      </c>
      <c r="B101" s="59" t="s">
        <v>37</v>
      </c>
      <c r="C101" s="59" t="s">
        <v>69</v>
      </c>
      <c r="D101" s="59" t="s">
        <v>13</v>
      </c>
      <c r="E101" s="59" t="s">
        <v>83</v>
      </c>
      <c r="F101" s="59">
        <v>0.25</v>
      </c>
      <c r="G101" s="59">
        <v>7.0000000000000007E-2</v>
      </c>
      <c r="H101" s="59">
        <v>0.09</v>
      </c>
      <c r="I101" s="59">
        <v>0.09</v>
      </c>
      <c r="J101" s="59">
        <f t="shared" ref="J101:J105" si="59">SUM(G101:I101)</f>
        <v>0.25</v>
      </c>
      <c r="K101" s="59">
        <f t="shared" si="49"/>
        <v>0</v>
      </c>
      <c r="L101" s="59">
        <f t="shared" si="58"/>
        <v>1</v>
      </c>
      <c r="M101" s="59" t="str">
        <f t="shared" si="12"/>
        <v>P</v>
      </c>
      <c r="N101" s="59" t="s">
        <v>93</v>
      </c>
      <c r="O101" s="59" t="s">
        <v>104</v>
      </c>
    </row>
    <row r="102" spans="1:18" ht="69.75" customHeight="1" x14ac:dyDescent="0.4">
      <c r="A102" s="59" t="s">
        <v>284</v>
      </c>
      <c r="B102" s="59" t="s">
        <v>38</v>
      </c>
      <c r="C102" s="59" t="s">
        <v>68</v>
      </c>
      <c r="D102" s="59" t="s">
        <v>13</v>
      </c>
      <c r="E102" s="59" t="s">
        <v>82</v>
      </c>
      <c r="F102" s="59">
        <v>0.25</v>
      </c>
      <c r="G102" s="59">
        <v>0.09</v>
      </c>
      <c r="H102" s="59">
        <v>0.08</v>
      </c>
      <c r="I102" s="59">
        <v>0.08</v>
      </c>
      <c r="J102" s="59">
        <f t="shared" si="59"/>
        <v>0.25</v>
      </c>
      <c r="K102" s="59">
        <f t="shared" si="49"/>
        <v>0</v>
      </c>
      <c r="L102" s="59">
        <f t="shared" si="58"/>
        <v>1</v>
      </c>
      <c r="M102" s="59" t="str">
        <f t="shared" si="12"/>
        <v>P</v>
      </c>
      <c r="N102" s="59" t="s">
        <v>93</v>
      </c>
      <c r="O102" s="59" t="s">
        <v>104</v>
      </c>
    </row>
    <row r="103" spans="1:18" ht="26.25" x14ac:dyDescent="0.4">
      <c r="A103" s="59" t="s">
        <v>285</v>
      </c>
      <c r="B103" s="59" t="s">
        <v>40</v>
      </c>
      <c r="C103" s="59" t="s">
        <v>67</v>
      </c>
      <c r="D103" s="59" t="s">
        <v>13</v>
      </c>
      <c r="E103" s="59" t="s">
        <v>81</v>
      </c>
      <c r="F103" s="59">
        <v>0.25</v>
      </c>
      <c r="G103" s="59">
        <v>7.0000000000000007E-2</v>
      </c>
      <c r="H103" s="59">
        <v>0.09</v>
      </c>
      <c r="I103" s="59">
        <v>0.09</v>
      </c>
      <c r="J103" s="59">
        <f t="shared" si="59"/>
        <v>0.25</v>
      </c>
      <c r="K103" s="59">
        <f t="shared" si="49"/>
        <v>0</v>
      </c>
      <c r="L103" s="59">
        <f t="shared" si="58"/>
        <v>1</v>
      </c>
      <c r="M103" s="59" t="str">
        <f t="shared" si="12"/>
        <v>P</v>
      </c>
      <c r="N103" s="59" t="s">
        <v>93</v>
      </c>
      <c r="O103" s="59" t="s">
        <v>104</v>
      </c>
    </row>
    <row r="104" spans="1:18" ht="121.5" customHeight="1" x14ac:dyDescent="0.4">
      <c r="A104" s="59" t="s">
        <v>286</v>
      </c>
      <c r="B104" s="59" t="s">
        <v>41</v>
      </c>
      <c r="C104" s="59" t="s">
        <v>66</v>
      </c>
      <c r="D104" s="59" t="s">
        <v>13</v>
      </c>
      <c r="E104" s="59" t="s">
        <v>80</v>
      </c>
      <c r="F104" s="59">
        <v>0.25</v>
      </c>
      <c r="G104" s="59">
        <v>0.09</v>
      </c>
      <c r="H104" s="59">
        <v>0.08</v>
      </c>
      <c r="I104" s="59">
        <v>0.08</v>
      </c>
      <c r="J104" s="59">
        <f t="shared" ref="J104" si="60">SUM(G104:I104)</f>
        <v>0.25</v>
      </c>
      <c r="K104" s="59">
        <f t="shared" ref="K104" si="61">+J104-F104</f>
        <v>0</v>
      </c>
      <c r="L104" s="59">
        <f t="shared" ref="L104" si="62">J104/F104</f>
        <v>1</v>
      </c>
      <c r="M104" s="59" t="str">
        <f t="shared" ref="M104" si="63">IF(L104&lt;=$V$4,"T",IF(L104&lt;=$U$4,"R",IF(L104&gt;=$T$4,"P")))</f>
        <v>P</v>
      </c>
      <c r="N104" s="59" t="s">
        <v>93</v>
      </c>
      <c r="O104" s="59" t="s">
        <v>104</v>
      </c>
    </row>
    <row r="105" spans="1:18" ht="202.5" customHeight="1" x14ac:dyDescent="0.4">
      <c r="A105" s="59" t="s">
        <v>287</v>
      </c>
      <c r="B105" s="59" t="s">
        <v>42</v>
      </c>
      <c r="C105" s="59" t="s">
        <v>217</v>
      </c>
      <c r="D105" s="59" t="s">
        <v>13</v>
      </c>
      <c r="E105" s="59" t="s">
        <v>218</v>
      </c>
      <c r="F105" s="59">
        <v>0.25</v>
      </c>
      <c r="G105" s="59">
        <v>7.0000000000000007E-2</v>
      </c>
      <c r="H105" s="59">
        <v>0.08</v>
      </c>
      <c r="I105" s="59">
        <v>0.08</v>
      </c>
      <c r="J105" s="59">
        <f t="shared" si="59"/>
        <v>0.23000000000000004</v>
      </c>
      <c r="K105" s="59">
        <f t="shared" si="49"/>
        <v>-1.9999999999999962E-2</v>
      </c>
      <c r="L105" s="59">
        <f t="shared" si="58"/>
        <v>0.92000000000000015</v>
      </c>
      <c r="M105" s="59" t="str">
        <f t="shared" si="12"/>
        <v>P</v>
      </c>
      <c r="N105" s="59" t="s">
        <v>93</v>
      </c>
      <c r="O105" s="59" t="s">
        <v>104</v>
      </c>
    </row>
    <row r="106" spans="1:18" ht="26.25" x14ac:dyDescent="0.4">
      <c r="A106" s="59" t="s">
        <v>288</v>
      </c>
      <c r="B106" s="59" t="s">
        <v>55</v>
      </c>
      <c r="C106" s="59" t="s">
        <v>89</v>
      </c>
      <c r="D106" s="59" t="s">
        <v>13</v>
      </c>
      <c r="E106" s="59" t="s">
        <v>90</v>
      </c>
      <c r="F106" s="59">
        <v>1</v>
      </c>
      <c r="G106" s="59">
        <v>0</v>
      </c>
      <c r="H106" s="59">
        <v>0</v>
      </c>
      <c r="I106" s="59">
        <v>0.77259999999999995</v>
      </c>
      <c r="J106" s="59">
        <f t="shared" ref="J106" si="64">SUM(G106:I106)</f>
        <v>0.77259999999999995</v>
      </c>
      <c r="K106" s="59">
        <v>-0.25</v>
      </c>
      <c r="L106" s="59">
        <f>J106/F106</f>
        <v>0.77259999999999995</v>
      </c>
      <c r="M106" s="59" t="str">
        <f>IF(L106&lt;=$V$4,"T",IF(L106&lt;=$U$4,"R",IF(L106&gt;=$T$4,"P")))</f>
        <v>R</v>
      </c>
      <c r="N106" s="59" t="s">
        <v>93</v>
      </c>
      <c r="O106" s="59" t="s">
        <v>233</v>
      </c>
    </row>
    <row r="107" spans="1:18" ht="274.5" customHeight="1" x14ac:dyDescent="0.4">
      <c r="A107" s="59" t="s">
        <v>289</v>
      </c>
      <c r="B107" s="59" t="s">
        <v>128</v>
      </c>
      <c r="C107" s="59" t="s">
        <v>219</v>
      </c>
      <c r="D107" s="59" t="s">
        <v>13</v>
      </c>
      <c r="E107" s="59" t="s">
        <v>220</v>
      </c>
      <c r="F107" s="59">
        <v>0.25</v>
      </c>
      <c r="G107" s="59">
        <v>0.06</v>
      </c>
      <c r="H107" s="59">
        <v>0.09</v>
      </c>
      <c r="I107" s="59">
        <v>0.09</v>
      </c>
      <c r="J107" s="59">
        <f t="shared" ref="J107:J108" si="65">SUM(G107+H107+I107)</f>
        <v>0.24</v>
      </c>
      <c r="K107" s="59">
        <f t="shared" ref="K107:K108" si="66">+J107-F107</f>
        <v>-1.0000000000000009E-2</v>
      </c>
      <c r="L107" s="59">
        <f t="shared" ref="L107:L108" si="67">J107/F107</f>
        <v>0.96</v>
      </c>
      <c r="M107" s="59" t="str">
        <f t="shared" si="12"/>
        <v>P</v>
      </c>
      <c r="N107" s="59" t="s">
        <v>93</v>
      </c>
      <c r="O107" s="59" t="s">
        <v>236</v>
      </c>
    </row>
    <row r="108" spans="1:18" ht="26.25" x14ac:dyDescent="0.4">
      <c r="A108" s="59" t="s">
        <v>290</v>
      </c>
      <c r="B108" s="59" t="s">
        <v>139</v>
      </c>
      <c r="C108" s="59" t="s">
        <v>221</v>
      </c>
      <c r="D108" s="59" t="s">
        <v>13</v>
      </c>
      <c r="E108" s="59" t="s">
        <v>75</v>
      </c>
      <c r="F108" s="59">
        <v>0.25</v>
      </c>
      <c r="G108" s="59">
        <v>0.06</v>
      </c>
      <c r="H108" s="59">
        <v>0.08</v>
      </c>
      <c r="I108" s="59">
        <v>0.09</v>
      </c>
      <c r="J108" s="59">
        <f t="shared" si="65"/>
        <v>0.23</v>
      </c>
      <c r="K108" s="59">
        <f t="shared" si="66"/>
        <v>-1.999999999999999E-2</v>
      </c>
      <c r="L108" s="59">
        <f t="shared" si="67"/>
        <v>0.92</v>
      </c>
      <c r="M108" s="59" t="str">
        <f t="shared" si="12"/>
        <v>P</v>
      </c>
      <c r="N108" s="59" t="s">
        <v>93</v>
      </c>
      <c r="O108" s="59" t="s">
        <v>121</v>
      </c>
    </row>
    <row r="109" spans="1:18" ht="162.75" customHeight="1" x14ac:dyDescent="0.4">
      <c r="A109" s="59" t="s">
        <v>291</v>
      </c>
      <c r="B109" s="59" t="s">
        <v>45</v>
      </c>
      <c r="C109" s="59" t="s">
        <v>63</v>
      </c>
      <c r="D109" s="59" t="s">
        <v>13</v>
      </c>
      <c r="E109" s="59" t="s">
        <v>75</v>
      </c>
      <c r="F109" s="59">
        <v>0.9</v>
      </c>
      <c r="G109" s="59">
        <v>0</v>
      </c>
      <c r="H109" s="59">
        <v>0</v>
      </c>
      <c r="I109" s="59">
        <v>0.89139999999999997</v>
      </c>
      <c r="J109" s="59">
        <f t="shared" ref="J109" si="68">SUM(G109+H109+I109)</f>
        <v>0.89139999999999997</v>
      </c>
      <c r="K109" s="59">
        <f t="shared" ref="K109" si="69">+J109-F109</f>
        <v>-8.600000000000052E-3</v>
      </c>
      <c r="L109" s="59">
        <f t="shared" ref="L109" si="70">J109/F109</f>
        <v>0.99044444444444435</v>
      </c>
      <c r="M109" s="59" t="str">
        <f t="shared" ref="M109:M112" si="71">IF(L109&lt;=$V$4,"T",IF(L109&lt;=$U$4,"R",IF(L109&gt;=$T$4,"P")))</f>
        <v>P</v>
      </c>
      <c r="N109" s="59" t="s">
        <v>93</v>
      </c>
      <c r="O109" s="59" t="s">
        <v>306</v>
      </c>
    </row>
    <row r="110" spans="1:18" ht="26.25" x14ac:dyDescent="0.4">
      <c r="A110" s="59" t="s">
        <v>292</v>
      </c>
      <c r="B110" s="59" t="s">
        <v>46</v>
      </c>
      <c r="C110" s="59" t="s">
        <v>64</v>
      </c>
      <c r="D110" s="59" t="s">
        <v>13</v>
      </c>
      <c r="E110" s="59" t="s">
        <v>74</v>
      </c>
      <c r="F110" s="59">
        <v>0.25</v>
      </c>
      <c r="G110" s="59">
        <v>0.1</v>
      </c>
      <c r="H110" s="59">
        <v>7.0000000000000007E-2</v>
      </c>
      <c r="I110" s="59">
        <v>0.08</v>
      </c>
      <c r="J110" s="59">
        <f t="shared" ref="J110:J115" si="72">SUM(G110:I110)</f>
        <v>0.25</v>
      </c>
      <c r="K110" s="59">
        <f t="shared" si="49"/>
        <v>0</v>
      </c>
      <c r="L110" s="59">
        <f t="shared" ref="L110:L114" si="73">J110/F110</f>
        <v>1</v>
      </c>
      <c r="M110" s="59" t="str">
        <f t="shared" si="71"/>
        <v>P</v>
      </c>
      <c r="N110" s="59" t="s">
        <v>93</v>
      </c>
      <c r="O110" s="59" t="s">
        <v>238</v>
      </c>
    </row>
    <row r="111" spans="1:18" ht="93.75" customHeight="1" x14ac:dyDescent="0.4">
      <c r="A111" s="59" t="s">
        <v>293</v>
      </c>
      <c r="B111" s="59" t="s">
        <v>47</v>
      </c>
      <c r="C111" s="59" t="s">
        <v>224</v>
      </c>
      <c r="D111" s="59" t="s">
        <v>13</v>
      </c>
      <c r="E111" s="59" t="s">
        <v>73</v>
      </c>
      <c r="F111" s="59">
        <v>0.25</v>
      </c>
      <c r="G111" s="59">
        <v>0.08</v>
      </c>
      <c r="H111" s="59">
        <v>0.08</v>
      </c>
      <c r="I111" s="59">
        <v>0.09</v>
      </c>
      <c r="J111" s="59">
        <f t="shared" si="72"/>
        <v>0.25</v>
      </c>
      <c r="K111" s="59">
        <f t="shared" si="49"/>
        <v>0</v>
      </c>
      <c r="L111" s="59">
        <f t="shared" si="73"/>
        <v>1</v>
      </c>
      <c r="M111" s="59" t="str">
        <f t="shared" si="71"/>
        <v>P</v>
      </c>
      <c r="N111" s="59" t="s">
        <v>93</v>
      </c>
      <c r="O111" s="59" t="s">
        <v>239</v>
      </c>
    </row>
    <row r="112" spans="1:18" ht="148.5" customHeight="1" x14ac:dyDescent="0.4">
      <c r="A112" s="59" t="s">
        <v>294</v>
      </c>
      <c r="B112" s="59" t="s">
        <v>49</v>
      </c>
      <c r="C112" s="59" t="s">
        <v>97</v>
      </c>
      <c r="D112" s="59" t="s">
        <v>13</v>
      </c>
      <c r="E112" s="59" t="s">
        <v>73</v>
      </c>
      <c r="F112" s="59">
        <v>0.25</v>
      </c>
      <c r="G112" s="59">
        <v>0.1</v>
      </c>
      <c r="H112" s="59">
        <v>0.05</v>
      </c>
      <c r="I112" s="59">
        <v>0.09</v>
      </c>
      <c r="J112" s="59">
        <f t="shared" si="72"/>
        <v>0.24000000000000002</v>
      </c>
      <c r="K112" s="59">
        <f t="shared" si="49"/>
        <v>-9.9999999999999811E-3</v>
      </c>
      <c r="L112" s="59">
        <f t="shared" si="73"/>
        <v>0.96000000000000008</v>
      </c>
      <c r="M112" s="59" t="str">
        <f t="shared" si="71"/>
        <v>P</v>
      </c>
      <c r="N112" s="59" t="s">
        <v>93</v>
      </c>
      <c r="O112" s="59" t="s">
        <v>240</v>
      </c>
    </row>
    <row r="113" spans="1:15" ht="90" customHeight="1" x14ac:dyDescent="0.4">
      <c r="A113" s="59" t="s">
        <v>295</v>
      </c>
      <c r="B113" s="59" t="s">
        <v>48</v>
      </c>
      <c r="C113" s="59" t="s">
        <v>59</v>
      </c>
      <c r="D113" s="59" t="s">
        <v>13</v>
      </c>
      <c r="E113" s="59" t="s">
        <v>73</v>
      </c>
      <c r="F113" s="59">
        <v>0.25</v>
      </c>
      <c r="G113" s="59">
        <v>7.0000000000000007E-2</v>
      </c>
      <c r="H113" s="59">
        <v>7.0000000000000007E-2</v>
      </c>
      <c r="I113" s="59">
        <v>0.11</v>
      </c>
      <c r="J113" s="59">
        <f t="shared" ref="J113" si="74">SUM(G113:I113)</f>
        <v>0.25</v>
      </c>
      <c r="K113" s="59">
        <f t="shared" ref="K113" si="75">+J113-F113</f>
        <v>0</v>
      </c>
      <c r="L113" s="59">
        <f t="shared" ref="L113:L115" si="76">J113/F113</f>
        <v>1</v>
      </c>
      <c r="M113" s="59" t="str">
        <f t="shared" ref="M113" si="77">IF(L113&lt;=$V$4,"T",IF(L113&lt;=$U$4,"R",IF(L113&gt;=$T$4,"P")))</f>
        <v>P</v>
      </c>
      <c r="N113" s="59" t="s">
        <v>93</v>
      </c>
      <c r="O113" s="59" t="s">
        <v>242</v>
      </c>
    </row>
    <row r="114" spans="1:15" ht="212.25" customHeight="1" x14ac:dyDescent="0.4">
      <c r="A114" s="59" t="s">
        <v>296</v>
      </c>
      <c r="B114" s="59" t="s">
        <v>222</v>
      </c>
      <c r="C114" s="59" t="s">
        <v>223</v>
      </c>
      <c r="D114" s="59" t="s">
        <v>13</v>
      </c>
      <c r="E114" s="59" t="s">
        <v>225</v>
      </c>
      <c r="F114" s="59">
        <v>0.25</v>
      </c>
      <c r="G114" s="59">
        <v>7.0000000000000007E-2</v>
      </c>
      <c r="H114" s="59">
        <v>0.05</v>
      </c>
      <c r="I114" s="59">
        <v>7.0000000000000007E-2</v>
      </c>
      <c r="J114" s="59">
        <f t="shared" si="72"/>
        <v>0.19</v>
      </c>
      <c r="K114" s="59">
        <f t="shared" si="49"/>
        <v>-0.06</v>
      </c>
      <c r="L114" s="59">
        <f t="shared" si="73"/>
        <v>0.76</v>
      </c>
      <c r="M114" s="59" t="str">
        <f>IF(L114&lt;=$V$4,"T",IF(L114&lt;=$U$4,"R",IF(L114&gt;=$T$4,"P")))</f>
        <v>R</v>
      </c>
      <c r="N114" s="59" t="s">
        <v>93</v>
      </c>
      <c r="O114" s="59" t="s">
        <v>241</v>
      </c>
    </row>
    <row r="115" spans="1:15" ht="201" customHeight="1" x14ac:dyDescent="0.4">
      <c r="A115" s="59" t="s">
        <v>297</v>
      </c>
      <c r="B115" s="59" t="s">
        <v>226</v>
      </c>
      <c r="C115" s="59" t="s">
        <v>58</v>
      </c>
      <c r="D115" s="59" t="s">
        <v>13</v>
      </c>
      <c r="E115" s="59" t="s">
        <v>227</v>
      </c>
      <c r="F115" s="59">
        <v>1</v>
      </c>
      <c r="G115" s="59">
        <v>0</v>
      </c>
      <c r="H115" s="59">
        <v>0</v>
      </c>
      <c r="I115" s="59">
        <v>0.85</v>
      </c>
      <c r="J115" s="59">
        <f t="shared" si="72"/>
        <v>0.85</v>
      </c>
      <c r="K115" s="59">
        <f t="shared" si="49"/>
        <v>-0.15000000000000002</v>
      </c>
      <c r="L115" s="59">
        <f t="shared" si="76"/>
        <v>0.85</v>
      </c>
      <c r="M115" s="59" t="str">
        <f>IF(L115&lt;=$V$4,"T",IF(L115&lt;=$U$4,"R",IF(L115&lt;=$T$4,"P")))</f>
        <v>P</v>
      </c>
      <c r="N115" s="59" t="s">
        <v>93</v>
      </c>
      <c r="O115" s="59" t="s">
        <v>311</v>
      </c>
    </row>
    <row r="116" spans="1:15" ht="26.25" x14ac:dyDescent="0.4">
      <c r="A116" s="59"/>
      <c r="B116" s="59"/>
      <c r="C116" s="59"/>
      <c r="D116" s="59"/>
      <c r="E116" s="59"/>
      <c r="F116" s="59"/>
      <c r="G116" s="59"/>
      <c r="H116" s="59"/>
      <c r="I116" s="59"/>
      <c r="J116" s="59"/>
      <c r="K116" s="59"/>
      <c r="L116" s="59"/>
      <c r="M116" s="59"/>
      <c r="N116" s="59"/>
      <c r="O116" s="59"/>
    </row>
    <row r="117" spans="1:15" ht="26.25" x14ac:dyDescent="0.4">
      <c r="A117" s="59"/>
      <c r="B117" s="59"/>
      <c r="C117" s="59"/>
      <c r="D117" s="59"/>
      <c r="E117" s="59"/>
      <c r="F117" s="59"/>
      <c r="G117" s="59"/>
      <c r="H117" s="59"/>
      <c r="I117" s="59"/>
      <c r="J117" s="59"/>
      <c r="K117" s="59"/>
      <c r="L117" s="59"/>
      <c r="M117" s="59"/>
      <c r="N117" s="59"/>
      <c r="O117" s="59"/>
    </row>
    <row r="118" spans="1:15" ht="26.25" x14ac:dyDescent="0.4">
      <c r="A118" s="59"/>
      <c r="B118" s="59"/>
      <c r="C118" s="59"/>
      <c r="D118" s="59"/>
      <c r="E118" s="59"/>
      <c r="F118" s="59"/>
      <c r="G118" s="59"/>
      <c r="H118" s="59"/>
      <c r="I118" s="59"/>
      <c r="J118" s="59"/>
      <c r="K118" s="59"/>
      <c r="L118" s="59"/>
      <c r="M118" s="59"/>
      <c r="N118" s="59"/>
      <c r="O118" s="59"/>
    </row>
    <row r="119" spans="1:15" ht="26.25" x14ac:dyDescent="0.4">
      <c r="A119" s="59"/>
      <c r="B119" s="59"/>
      <c r="C119" s="59"/>
      <c r="D119" s="59"/>
      <c r="E119" s="59"/>
      <c r="F119" s="59"/>
      <c r="G119" s="59"/>
      <c r="H119" s="59"/>
      <c r="I119" s="59"/>
      <c r="J119" s="59"/>
      <c r="K119" s="59"/>
      <c r="L119" s="59"/>
      <c r="M119" s="59"/>
      <c r="N119" s="59"/>
      <c r="O119" s="59"/>
    </row>
    <row r="120" spans="1:15" ht="21" customHeight="1" x14ac:dyDescent="0.4">
      <c r="A120" s="59" t="s">
        <v>98</v>
      </c>
      <c r="B120" s="59"/>
      <c r="C120" s="59"/>
      <c r="D120" s="59" t="s">
        <v>99</v>
      </c>
      <c r="E120" s="59"/>
      <c r="F120" s="59"/>
      <c r="G120" s="59"/>
      <c r="H120" s="59"/>
      <c r="I120" s="59"/>
      <c r="J120" s="59" t="s">
        <v>323</v>
      </c>
      <c r="K120" s="59"/>
      <c r="L120" s="59"/>
      <c r="M120" s="59"/>
      <c r="N120" s="59" t="s">
        <v>113</v>
      </c>
      <c r="O120" s="59"/>
    </row>
    <row r="121" spans="1:15" ht="21" customHeight="1" x14ac:dyDescent="0.4">
      <c r="A121" s="59"/>
      <c r="B121" s="59"/>
      <c r="C121" s="59"/>
      <c r="D121" s="59"/>
      <c r="E121" s="59"/>
      <c r="F121" s="59"/>
      <c r="G121" s="59"/>
      <c r="H121" s="59"/>
      <c r="I121" s="59"/>
      <c r="J121" s="59"/>
      <c r="K121" s="59"/>
      <c r="L121" s="59"/>
      <c r="M121" s="59"/>
      <c r="N121" s="59"/>
      <c r="O121" s="59"/>
    </row>
    <row r="122" spans="1:15" ht="26.25" x14ac:dyDescent="0.4">
      <c r="A122" s="59"/>
      <c r="B122" s="59"/>
      <c r="C122" s="59"/>
      <c r="D122" s="59"/>
      <c r="E122" s="59"/>
      <c r="F122" s="59"/>
      <c r="G122" s="59"/>
      <c r="H122" s="59"/>
      <c r="I122" s="59"/>
      <c r="J122" s="59" t="s">
        <v>112</v>
      </c>
      <c r="K122" s="59"/>
      <c r="L122" s="59"/>
      <c r="M122" s="59"/>
      <c r="N122" s="59"/>
      <c r="O122" s="59"/>
    </row>
    <row r="123" spans="1:15" ht="26.25" x14ac:dyDescent="0.4">
      <c r="A123" s="59"/>
      <c r="B123" s="59"/>
      <c r="C123" s="59"/>
      <c r="D123" s="59"/>
      <c r="E123" s="59"/>
      <c r="F123" s="59"/>
      <c r="G123" s="59"/>
      <c r="H123" s="59"/>
      <c r="I123" s="59"/>
      <c r="J123" s="59"/>
      <c r="K123" s="59"/>
      <c r="L123" s="59"/>
      <c r="M123" s="59"/>
      <c r="N123" s="59"/>
      <c r="O123" s="59"/>
    </row>
    <row r="124" spans="1:15" ht="26.25" x14ac:dyDescent="0.4">
      <c r="A124" s="59"/>
      <c r="B124" s="59"/>
      <c r="C124" s="59"/>
      <c r="D124" s="59"/>
      <c r="E124" s="59"/>
      <c r="F124" s="59"/>
      <c r="G124" s="59"/>
      <c r="H124" s="59"/>
      <c r="I124" s="59"/>
      <c r="J124" s="59" t="s">
        <v>110</v>
      </c>
      <c r="K124" s="59"/>
      <c r="L124" s="59" t="s">
        <v>93</v>
      </c>
      <c r="M124" s="59">
        <v>51</v>
      </c>
      <c r="N124" s="59"/>
      <c r="O124" s="59">
        <f>M124/$M$128</f>
        <v>0.85</v>
      </c>
    </row>
    <row r="125" spans="1:15" ht="26.25" x14ac:dyDescent="0.4">
      <c r="A125" s="59"/>
      <c r="B125" s="59"/>
      <c r="C125" s="59"/>
      <c r="D125" s="59"/>
      <c r="E125" s="59"/>
      <c r="F125" s="59"/>
      <c r="G125" s="59"/>
      <c r="H125" s="59"/>
      <c r="I125" s="59"/>
      <c r="J125" s="59" t="s">
        <v>96</v>
      </c>
      <c r="K125" s="59"/>
      <c r="L125" s="59" t="s">
        <v>94</v>
      </c>
      <c r="M125" s="59">
        <v>7</v>
      </c>
      <c r="N125" s="59"/>
      <c r="O125" s="59">
        <f>M125/$M$128</f>
        <v>0.11666666666666667</v>
      </c>
    </row>
    <row r="126" spans="1:15" ht="26.25" x14ac:dyDescent="0.4">
      <c r="A126" s="59"/>
      <c r="B126" s="59"/>
      <c r="C126" s="59"/>
      <c r="D126" s="59"/>
      <c r="E126" s="59"/>
      <c r="F126" s="59"/>
      <c r="G126" s="59"/>
      <c r="H126" s="59"/>
      <c r="I126" s="59"/>
      <c r="J126" s="59" t="s">
        <v>111</v>
      </c>
      <c r="K126" s="59"/>
      <c r="L126" s="59" t="s">
        <v>95</v>
      </c>
      <c r="M126" s="59">
        <v>2</v>
      </c>
      <c r="N126" s="59"/>
      <c r="O126" s="59">
        <f>M126/$M$128</f>
        <v>3.3333333333333333E-2</v>
      </c>
    </row>
    <row r="127" spans="1:15" ht="26.25" x14ac:dyDescent="0.4">
      <c r="A127" s="59"/>
      <c r="B127" s="59"/>
      <c r="C127" s="59"/>
      <c r="D127" s="59"/>
      <c r="E127" s="59"/>
      <c r="F127" s="59"/>
      <c r="G127" s="59"/>
      <c r="H127" s="59"/>
      <c r="I127" s="59"/>
      <c r="J127" s="59"/>
      <c r="K127" s="59"/>
      <c r="L127" s="59"/>
      <c r="M127" s="59"/>
      <c r="N127" s="59"/>
      <c r="O127" s="59"/>
    </row>
    <row r="128" spans="1:15" ht="26.25" x14ac:dyDescent="0.4">
      <c r="A128" s="59" t="s">
        <v>100</v>
      </c>
      <c r="B128" s="59"/>
      <c r="C128" s="59"/>
      <c r="D128" s="59" t="s">
        <v>101</v>
      </c>
      <c r="E128" s="59"/>
      <c r="F128" s="59"/>
      <c r="G128" s="59"/>
      <c r="H128" s="59"/>
      <c r="I128" s="59"/>
      <c r="J128" s="59" t="s">
        <v>114</v>
      </c>
      <c r="K128" s="59"/>
      <c r="L128" s="59"/>
      <c r="M128" s="59">
        <v>60</v>
      </c>
      <c r="N128" s="59">
        <v>1</v>
      </c>
      <c r="O128" s="59"/>
    </row>
    <row r="129" spans="1:17" ht="26.25" x14ac:dyDescent="0.4">
      <c r="A129" s="59" t="s">
        <v>102</v>
      </c>
      <c r="B129" s="59"/>
      <c r="C129" s="59"/>
      <c r="D129" s="59" t="s">
        <v>103</v>
      </c>
      <c r="E129" s="59"/>
      <c r="F129" s="59"/>
      <c r="G129" s="59"/>
      <c r="H129" s="59"/>
      <c r="I129" s="59"/>
      <c r="J129" s="59"/>
      <c r="K129" s="59"/>
      <c r="L129" s="59"/>
      <c r="M129" s="59"/>
      <c r="N129" s="59"/>
      <c r="O129" s="59"/>
      <c r="P129" s="57"/>
      <c r="Q129" s="58"/>
    </row>
    <row r="130" spans="1:17" ht="20.25" x14ac:dyDescent="0.3">
      <c r="A130" s="29"/>
      <c r="B130" s="31"/>
      <c r="C130" s="32"/>
      <c r="D130" s="31"/>
      <c r="E130" s="30"/>
      <c r="F130" s="28"/>
      <c r="G130" s="28"/>
      <c r="H130" s="28"/>
      <c r="I130" s="28"/>
      <c r="J130" s="28"/>
      <c r="K130" s="28"/>
      <c r="L130" s="28"/>
      <c r="M130" s="28"/>
      <c r="N130" s="28"/>
      <c r="O130" s="28"/>
    </row>
    <row r="131" spans="1:17" ht="21" x14ac:dyDescent="0.35">
      <c r="A131" s="33"/>
      <c r="B131" s="33"/>
      <c r="C131" s="33"/>
      <c r="D131" s="33"/>
      <c r="E131" s="33"/>
      <c r="F131" s="28"/>
      <c r="G131" s="28"/>
      <c r="H131" s="28"/>
      <c r="I131" s="28"/>
      <c r="J131" s="28"/>
      <c r="K131" s="28"/>
      <c r="L131" s="28"/>
      <c r="M131" s="28"/>
      <c r="N131" s="28"/>
      <c r="O131" s="28"/>
    </row>
    <row r="132" spans="1:17" ht="21" x14ac:dyDescent="0.35">
      <c r="A132" s="33"/>
      <c r="B132" s="33"/>
      <c r="C132" s="33"/>
      <c r="D132" s="33"/>
      <c r="E132" s="33"/>
      <c r="F132" s="28"/>
      <c r="G132" s="28"/>
      <c r="H132" s="28"/>
      <c r="I132" s="28"/>
      <c r="J132" s="28"/>
      <c r="K132" s="28"/>
      <c r="L132" s="28"/>
      <c r="M132" s="28"/>
      <c r="N132" s="28"/>
      <c r="O132" s="28"/>
    </row>
    <row r="133" spans="1:17" ht="15.75" x14ac:dyDescent="0.25">
      <c r="A133" s="28"/>
      <c r="B133" s="28"/>
      <c r="C133" s="28"/>
      <c r="D133" s="28"/>
      <c r="E133" s="28"/>
      <c r="F133" s="28"/>
      <c r="G133" s="28"/>
      <c r="H133" s="28"/>
      <c r="I133" s="28"/>
      <c r="J133" s="28"/>
      <c r="K133" s="28"/>
      <c r="L133" s="28"/>
      <c r="M133" s="28"/>
      <c r="N133" s="28"/>
      <c r="O133" s="28"/>
    </row>
    <row r="134" spans="1:17" ht="15.75" customHeight="1" x14ac:dyDescent="0.25">
      <c r="A134" s="28"/>
      <c r="B134" s="28"/>
      <c r="C134" s="28"/>
      <c r="D134" s="28"/>
      <c r="E134" s="28"/>
      <c r="F134" s="28"/>
      <c r="G134" s="28"/>
      <c r="H134" s="28"/>
      <c r="I134" s="28"/>
      <c r="J134" s="28"/>
      <c r="K134" s="28"/>
      <c r="L134" s="28"/>
      <c r="M134" s="28"/>
      <c r="N134" s="28"/>
      <c r="P134"/>
    </row>
    <row r="135" spans="1:17" ht="15.75" customHeight="1" x14ac:dyDescent="0.25">
      <c r="A135" s="28"/>
      <c r="B135" s="28"/>
      <c r="C135" s="28"/>
      <c r="D135" s="28"/>
      <c r="E135" s="28"/>
      <c r="F135" s="28"/>
      <c r="G135" s="28"/>
      <c r="H135" s="28"/>
      <c r="I135" s="28"/>
      <c r="J135" s="28"/>
      <c r="K135" s="28"/>
      <c r="L135" s="28"/>
      <c r="M135" s="28"/>
      <c r="N135" s="28"/>
      <c r="P135"/>
    </row>
    <row r="136" spans="1:17" ht="15.75" x14ac:dyDescent="0.25">
      <c r="A136" s="28"/>
      <c r="B136" s="28"/>
      <c r="C136" s="28"/>
      <c r="D136" s="28"/>
      <c r="E136" s="28"/>
      <c r="F136" s="28"/>
      <c r="G136" s="28"/>
      <c r="H136" s="28"/>
      <c r="I136" s="28"/>
      <c r="J136" s="28"/>
      <c r="K136" s="28"/>
      <c r="L136" s="28"/>
      <c r="M136" s="28"/>
      <c r="N136" s="28"/>
      <c r="O136" s="28"/>
    </row>
    <row r="137" spans="1:17" ht="15.75" x14ac:dyDescent="0.25">
      <c r="A137" s="28"/>
      <c r="B137" s="28"/>
      <c r="C137" s="28"/>
      <c r="D137" s="28"/>
      <c r="E137" s="28"/>
      <c r="F137" s="28"/>
      <c r="G137" s="28"/>
      <c r="H137" s="28"/>
      <c r="I137" s="28"/>
      <c r="J137" s="28"/>
      <c r="K137" s="28"/>
      <c r="L137" s="28"/>
      <c r="M137" s="28"/>
      <c r="N137" s="28"/>
      <c r="O137" s="28"/>
    </row>
    <row r="138" spans="1:17" ht="15.75" x14ac:dyDescent="0.25">
      <c r="A138" s="28"/>
      <c r="B138" s="28"/>
      <c r="C138" s="28"/>
      <c r="D138" s="28"/>
      <c r="E138" s="28"/>
      <c r="F138" s="28"/>
      <c r="G138" s="28"/>
      <c r="H138" s="28"/>
      <c r="I138" s="28"/>
      <c r="J138" s="28"/>
      <c r="K138" s="28"/>
      <c r="L138" s="28"/>
      <c r="M138" s="28"/>
      <c r="N138" s="28"/>
      <c r="O138" s="28"/>
    </row>
    <row r="139" spans="1:17" ht="15.75" x14ac:dyDescent="0.25">
      <c r="A139" s="28"/>
      <c r="B139" s="28"/>
      <c r="C139" s="28"/>
      <c r="D139" s="28"/>
      <c r="E139" s="28"/>
      <c r="F139" s="28"/>
      <c r="G139" s="28"/>
      <c r="H139" s="28"/>
      <c r="I139" s="28"/>
      <c r="J139" s="28"/>
      <c r="K139" s="28"/>
      <c r="L139" s="28"/>
      <c r="M139" s="28"/>
      <c r="N139" s="28"/>
      <c r="O139" s="28"/>
    </row>
    <row r="140" spans="1:17" ht="15.75" x14ac:dyDescent="0.25">
      <c r="A140" s="28"/>
      <c r="B140" s="28"/>
      <c r="C140" s="28"/>
      <c r="D140" s="28"/>
      <c r="E140" s="28"/>
      <c r="F140" s="28"/>
      <c r="G140" s="28"/>
      <c r="H140" s="28"/>
      <c r="I140" s="28"/>
      <c r="J140" s="28"/>
      <c r="K140" s="28"/>
      <c r="L140" s="28"/>
      <c r="M140" s="28"/>
      <c r="N140" s="28"/>
      <c r="O140" s="28"/>
    </row>
    <row r="141" spans="1:17" ht="15.75" x14ac:dyDescent="0.25">
      <c r="A141" s="28"/>
      <c r="B141" s="28"/>
      <c r="C141" s="28"/>
      <c r="D141" s="28"/>
      <c r="E141" s="28"/>
      <c r="F141" s="28"/>
      <c r="G141" s="28"/>
      <c r="H141" s="28"/>
      <c r="I141" s="28"/>
      <c r="J141" s="28"/>
      <c r="K141" s="28"/>
      <c r="L141" s="28"/>
      <c r="M141" s="28"/>
      <c r="N141" s="28"/>
    </row>
    <row r="142" spans="1:17" ht="15.75" x14ac:dyDescent="0.25">
      <c r="A142" s="28"/>
      <c r="B142" s="28"/>
      <c r="C142" s="28"/>
      <c r="D142" s="28"/>
      <c r="E142" s="28"/>
      <c r="F142" s="28"/>
      <c r="G142" s="28"/>
      <c r="H142" s="28"/>
      <c r="I142" s="28"/>
      <c r="J142" s="28"/>
      <c r="K142" s="28"/>
      <c r="L142" s="28"/>
      <c r="M142" s="28"/>
    </row>
  </sheetData>
  <phoneticPr fontId="24" type="noConversion"/>
  <printOptions horizontalCentered="1"/>
  <pageMargins left="0" right="0" top="0.15748031496062992" bottom="0.15748031496062992" header="0.31496062992125984" footer="0.31496062992125984"/>
  <pageSetup paperSize="120" scale="47" orientation="landscape" r:id="rId1"/>
  <rowBreaks count="11" manualBreakCount="11">
    <brk id="20" max="14" man="1"/>
    <brk id="42" max="14" man="1"/>
    <brk id="56" max="14" man="1"/>
    <brk id="67" max="14" man="1"/>
    <brk id="72" max="14" man="1"/>
    <brk id="78" max="14" man="1"/>
    <brk id="83" max="14" man="1"/>
    <brk id="90" max="14" man="1"/>
    <brk id="97" max="14" man="1"/>
    <brk id="106" max="14" man="1"/>
    <brk id="111" max="14"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6"/>
  <sheetViews>
    <sheetView workbookViewId="0">
      <selection activeCell="H9" sqref="H9"/>
    </sheetView>
  </sheetViews>
  <sheetFormatPr baseColWidth="10" defaultRowHeight="15" x14ac:dyDescent="0.25"/>
  <cols>
    <col min="3" max="3" width="25" customWidth="1"/>
    <col min="4" max="4" width="21.140625" customWidth="1"/>
  </cols>
  <sheetData>
    <row r="6" spans="3:8" ht="24" customHeight="1" x14ac:dyDescent="0.25">
      <c r="C6" s="55" t="s">
        <v>307</v>
      </c>
      <c r="D6" s="55" t="s">
        <v>308</v>
      </c>
    </row>
    <row r="7" spans="3:8" ht="24" customHeight="1" x14ac:dyDescent="0.25">
      <c r="C7" s="53">
        <v>7</v>
      </c>
      <c r="D7" s="56">
        <v>1</v>
      </c>
    </row>
    <row r="8" spans="3:8" ht="24" customHeight="1" x14ac:dyDescent="0.25">
      <c r="C8" s="54"/>
      <c r="D8" s="54"/>
    </row>
    <row r="9" spans="3:8" ht="24" customHeight="1" x14ac:dyDescent="0.25">
      <c r="C9" s="54"/>
      <c r="D9" s="54"/>
      <c r="H9" t="s">
        <v>310</v>
      </c>
    </row>
    <row r="10" spans="3:8" ht="24" customHeight="1" x14ac:dyDescent="0.25">
      <c r="C10" s="54"/>
      <c r="D10" s="54"/>
    </row>
    <row r="11" spans="3:8" ht="24" customHeight="1" x14ac:dyDescent="0.25">
      <c r="C11" s="54"/>
      <c r="D11" s="54"/>
    </row>
    <row r="12" spans="3:8" ht="24" customHeight="1" x14ac:dyDescent="0.25">
      <c r="C12" s="54"/>
      <c r="D12" s="54"/>
    </row>
    <row r="13" spans="3:8" ht="24" customHeight="1" x14ac:dyDescent="0.25">
      <c r="C13" s="54"/>
      <c r="D13" s="54"/>
    </row>
    <row r="14" spans="3:8" ht="24" customHeight="1" x14ac:dyDescent="0.25">
      <c r="C14" s="54"/>
      <c r="D14" s="54"/>
    </row>
    <row r="15" spans="3:8" ht="24" customHeight="1" x14ac:dyDescent="0.25">
      <c r="C15" s="54"/>
      <c r="D15" s="54"/>
    </row>
    <row r="16" spans="3:8" ht="24" customHeight="1" x14ac:dyDescent="0.25">
      <c r="C16" s="54"/>
      <c r="D16"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4"/>
  <sheetViews>
    <sheetView topLeftCell="A7" workbookViewId="0">
      <selection activeCell="C6" sqref="C6:H14"/>
    </sheetView>
  </sheetViews>
  <sheetFormatPr baseColWidth="10" defaultRowHeight="15" x14ac:dyDescent="0.25"/>
  <cols>
    <col min="8" max="8" width="18.85546875" customWidth="1"/>
  </cols>
  <sheetData>
    <row r="6" spans="3:8" x14ac:dyDescent="0.25">
      <c r="C6" s="62" t="s">
        <v>304</v>
      </c>
      <c r="D6" s="63"/>
      <c r="E6" s="63"/>
      <c r="F6" s="64"/>
      <c r="G6" s="62" t="s">
        <v>113</v>
      </c>
      <c r="H6" s="64"/>
    </row>
    <row r="7" spans="3:8" x14ac:dyDescent="0.25">
      <c r="C7" s="65"/>
      <c r="D7" s="66"/>
      <c r="E7" s="66"/>
      <c r="F7" s="67"/>
      <c r="G7" s="68"/>
      <c r="H7" s="69"/>
    </row>
    <row r="8" spans="3:8" ht="27.75" x14ac:dyDescent="0.55000000000000004">
      <c r="C8" s="70" t="s">
        <v>112</v>
      </c>
      <c r="D8" s="70"/>
      <c r="E8" s="70"/>
      <c r="F8" s="70"/>
      <c r="G8" s="65"/>
      <c r="H8" s="67"/>
    </row>
    <row r="9" spans="3:8" ht="27.75" x14ac:dyDescent="0.55000000000000004">
      <c r="C9" s="34"/>
      <c r="D9" s="35"/>
      <c r="E9" s="36" t="s">
        <v>93</v>
      </c>
      <c r="F9" s="37"/>
      <c r="G9" s="38"/>
      <c r="H9" s="39"/>
    </row>
    <row r="10" spans="3:8" ht="55.5" x14ac:dyDescent="0.55000000000000004">
      <c r="C10" s="40" t="s">
        <v>110</v>
      </c>
      <c r="D10" s="41"/>
      <c r="E10" s="42" t="s">
        <v>94</v>
      </c>
      <c r="F10" s="43">
        <v>51</v>
      </c>
      <c r="G10" s="38"/>
      <c r="H10" s="44" t="e">
        <f>F10/$O$128</f>
        <v>#DIV/0!</v>
      </c>
    </row>
    <row r="11" spans="3:8" ht="55.5" x14ac:dyDescent="0.55000000000000004">
      <c r="C11" s="40" t="s">
        <v>96</v>
      </c>
      <c r="D11" s="45"/>
      <c r="E11" s="42" t="s">
        <v>95</v>
      </c>
      <c r="F11" s="43">
        <v>7</v>
      </c>
      <c r="G11" s="46"/>
      <c r="H11" s="44" t="e">
        <f>F11/$O$128</f>
        <v>#DIV/0!</v>
      </c>
    </row>
    <row r="12" spans="3:8" ht="83.25" x14ac:dyDescent="0.55000000000000004">
      <c r="C12" s="40" t="s">
        <v>111</v>
      </c>
      <c r="D12" s="47"/>
      <c r="E12" s="48"/>
      <c r="F12" s="43">
        <v>2</v>
      </c>
      <c r="G12" s="49"/>
      <c r="H12" s="44" t="e">
        <f>F12/$O$128</f>
        <v>#DIV/0!</v>
      </c>
    </row>
    <row r="13" spans="3:8" ht="27.75" x14ac:dyDescent="0.55000000000000004">
      <c r="C13" s="46"/>
      <c r="D13" s="48"/>
      <c r="E13" s="50"/>
      <c r="F13" s="48"/>
      <c r="G13" s="49"/>
      <c r="H13" s="44"/>
    </row>
    <row r="14" spans="3:8" ht="27.75" x14ac:dyDescent="0.55000000000000004">
      <c r="C14" s="51" t="s">
        <v>114</v>
      </c>
      <c r="D14" s="50"/>
      <c r="E14" s="37"/>
      <c r="F14" s="52">
        <v>60</v>
      </c>
      <c r="G14" s="60">
        <v>1</v>
      </c>
      <c r="H14" s="61"/>
    </row>
  </sheetData>
  <mergeCells count="4">
    <mergeCell ref="G14:H14"/>
    <mergeCell ref="C6:F7"/>
    <mergeCell ref="G6:H8"/>
    <mergeCell ref="C8:F8"/>
  </mergeCells>
  <conditionalFormatting sqref="E11">
    <cfRule type="containsText" dxfId="8" priority="1" stopIfTrue="1" operator="containsText" text="P">
      <formula>NOT(ISERROR(SEARCH("P",E11)))</formula>
    </cfRule>
    <cfRule type="containsText" dxfId="7" priority="2" stopIfTrue="1" operator="containsText" text="R">
      <formula>NOT(ISERROR(SEARCH("R",E11)))</formula>
    </cfRule>
    <cfRule type="containsText" dxfId="6" priority="3" operator="containsText" text="T">
      <formula>NOT(ISERROR(SEARCH("T",E11)))</formula>
    </cfRule>
  </conditionalFormatting>
  <conditionalFormatting sqref="E9">
    <cfRule type="containsText" dxfId="5" priority="9" stopIfTrue="1" operator="containsText" text="P">
      <formula>NOT(ISERROR(SEARCH("P",E9)))</formula>
    </cfRule>
    <cfRule type="containsText" dxfId="4" priority="10" stopIfTrue="1" operator="containsText" text="R">
      <formula>NOT(ISERROR(SEARCH("R",E9)))</formula>
    </cfRule>
    <cfRule type="containsText" dxfId="3" priority="11" operator="containsText" text="T">
      <formula>NOT(ISERROR(SEARCH("T",E9)))</formula>
    </cfRule>
  </conditionalFormatting>
  <conditionalFormatting sqref="E9">
    <cfRule type="iconSet" priority="12">
      <iconSet iconSet="3Symbols2">
        <cfvo type="percent" val="0"/>
        <cfvo type="percent" val="0.74"/>
        <cfvo type="percent" val="0.85"/>
      </iconSet>
    </cfRule>
  </conditionalFormatting>
  <conditionalFormatting sqref="E10">
    <cfRule type="containsText" dxfId="2" priority="5" stopIfTrue="1" operator="containsText" text="P">
      <formula>NOT(ISERROR(SEARCH("P",E10)))</formula>
    </cfRule>
    <cfRule type="containsText" dxfId="1" priority="6" stopIfTrue="1" operator="containsText" text="R">
      <formula>NOT(ISERROR(SEARCH("R",E10)))</formula>
    </cfRule>
    <cfRule type="containsText" dxfId="0" priority="7" operator="containsText" text="T">
      <formula>NOT(ISERROR(SEARCH("T",E10)))</formula>
    </cfRule>
  </conditionalFormatting>
  <conditionalFormatting sqref="E10">
    <cfRule type="iconSet" priority="8">
      <iconSet iconSet="3Symbols2">
        <cfvo type="percent" val="0"/>
        <cfvo type="percent" val="0.74"/>
        <cfvo type="percent" val="0.85"/>
      </iconSet>
    </cfRule>
  </conditionalFormatting>
  <conditionalFormatting sqref="E11">
    <cfRule type="iconSet" priority="4">
      <iconSet iconSet="3Symbols2">
        <cfvo type="percent" val="0"/>
        <cfvo type="percent" val="0.74"/>
        <cfvo type="percent" val="0.85"/>
      </iconSet>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Monitoreo Enero-Marzo</vt:lpstr>
      <vt:lpstr>Hoja1</vt:lpstr>
      <vt:lpstr>Hoja2</vt:lpstr>
      <vt:lpstr>'Monitoreo Enero-Marzo'!Área_de_impresión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Suany M. Garcia Perez</dc:creator>
  <cp:lastModifiedBy>Carlos Acosta</cp:lastModifiedBy>
  <cp:lastPrinted>2023-04-21T14:01:06Z</cp:lastPrinted>
  <dcterms:created xsi:type="dcterms:W3CDTF">2021-05-24T14:54:58Z</dcterms:created>
  <dcterms:modified xsi:type="dcterms:W3CDTF">2023-04-21T14:02:45Z</dcterms:modified>
</cp:coreProperties>
</file>